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05" tabRatio="761" firstSheet="6" activeTab="7"/>
  </bookViews>
  <sheets>
    <sheet name="2021年一般公共预算收入表" sheetId="1" r:id="rId1"/>
    <sheet name="2021年一般公共预算支出表" sheetId="2" r:id="rId2"/>
    <sheet name="2021年一般公共预算本级支出表" sheetId="3" r:id="rId3"/>
    <sheet name="2021年一般公共预算本级基本支出表" sheetId="4" r:id="rId4"/>
    <sheet name="2021年一般公共预算税收返还和转移支付表" sheetId="5" r:id="rId5"/>
    <sheet name="2021年政府一般债务限额和余额情况表" sheetId="6" r:id="rId6"/>
    <sheet name="2021年政府性基金收入表" sheetId="7" r:id="rId7"/>
    <sheet name="2021年政府性基金支出表" sheetId="8" r:id="rId8"/>
    <sheet name="2021年政府性基金转移支付表" sheetId="9" r:id="rId9"/>
    <sheet name="2021年政府专项债务限额和余额情况表" sheetId="10" r:id="rId10"/>
    <sheet name="2021年国有资本经营预算收入表" sheetId="11" r:id="rId11"/>
    <sheet name="2021年国有资本经营预算支出表" sheetId="12" r:id="rId12"/>
    <sheet name="2021年社会保险基金收入表" sheetId="13" r:id="rId13"/>
    <sheet name="2021年社会保险基金支出表" sheetId="14" r:id="rId14"/>
  </sheets>
  <externalReferences>
    <externalReference r:id="rId17"/>
  </externalReferences>
  <definedNames>
    <definedName name="_xlnm.Print_Area" localSheetId="1">'2021年一般公共预算支出表'!$A$1:$E$1268</definedName>
    <definedName name="_xlnm.Print_Area" localSheetId="6">'2021年政府性基金收入表'!$A$1:$C$24</definedName>
    <definedName name="_xlnm.Print_Area" localSheetId="0">'2021年一般公共预算收入表'!$A$1:$D$33</definedName>
    <definedName name="_xlnm.Print_Titles" localSheetId="4">'2021年一般公共预算税收返还和转移支付表'!$A:$A</definedName>
    <definedName name="_xlnm.Print_Titles" localSheetId="0">'2021年一般公共预算收入表'!$1:$4</definedName>
    <definedName name="地区名称">#REF!</definedName>
    <definedName name="_xlnm._FilterDatabase" localSheetId="3" hidden="1">'2021年一般公共预算本级基本支出表'!$A$4:$IU$83</definedName>
  </definedNames>
  <calcPr fullCalcOnLoad="1"/>
</workbook>
</file>

<file path=xl/sharedStrings.xml><?xml version="1.0" encoding="utf-8"?>
<sst xmlns="http://schemas.openxmlformats.org/spreadsheetml/2006/main" count="3224" uniqueCount="1519">
  <si>
    <t>2021年一般公共预算收入表</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</si>
  <si>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</si>
  <si>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</si>
  <si>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</si>
  <si>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</si>
  <si>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</si>
  <si>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</si>
  <si>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</si>
  <si>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</si>
  <si>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</si>
  <si>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</si>
  <si>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</si>
  <si>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</si>
  <si>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</si>
  <si>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</si>
  <si>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</si>
  <si>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</si>
  <si>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</si>
  <si>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</si>
  <si>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</si>
  <si>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</si>
  <si>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</si>
  <si>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</si>
  <si>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</si>
  <si>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</si>
  <si>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</si>
  <si>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</si>
  <si>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</si>
  <si>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</si>
  <si>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</si>
  <si>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</si>
  <si>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</si>
  <si>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</si>
  <si>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</si>
  <si>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2021年一般公共预算支出表</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</si>
  <si>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</si>
  <si>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</si>
  <si>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</si>
  <si>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</si>
  <si>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</si>
  <si>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</si>
  <si>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</si>
  <si>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</si>
  <si>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</si>
  <si>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</si>
  <si>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</si>
  <si>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</si>
  <si>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</si>
  <si>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</si>
  <si>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</si>
  <si>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</si>
  <si>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</si>
  <si>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</si>
  <si>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</si>
  <si>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</si>
  <si>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</si>
  <si>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</si>
  <si>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</si>
  <si>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</si>
  <si>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</si>
  <si>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</si>
  <si>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</si>
  <si>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</si>
  <si>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</si>
  <si>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</si>
  <si>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</si>
  <si>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</si>
  <si>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</si>
  <si>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</si>
  <si>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</si>
  <si>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</si>
  <si>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</si>
  <si>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</si>
  <si>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</si>
  <si>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</si>
  <si>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</si>
  <si>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</si>
  <si>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</si>
  <si>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</si>
  <si>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</si>
  <si>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</si>
  <si>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</si>
  <si>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</si>
  <si>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</si>
  <si>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</si>
  <si>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</si>
  <si>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</si>
  <si>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</si>
  <si>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</si>
  <si>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</si>
  <si>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</si>
  <si>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</si>
  <si>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</si>
  <si>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</si>
  <si>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</si>
  <si>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</si>
  <si>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</si>
  <si>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</si>
  <si>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</si>
  <si>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</si>
  <si>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</si>
  <si>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</si>
  <si>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</si>
  <si>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</si>
  <si>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</si>
  <si>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</si>
  <si>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</si>
  <si>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</si>
  <si>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</si>
  <si>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</si>
  <si>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</si>
  <si>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</si>
  <si>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</si>
  <si>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</si>
  <si>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</si>
  <si>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</si>
  <si>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</si>
  <si>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</si>
  <si>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</si>
  <si>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</si>
  <si>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</si>
  <si>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</si>
  <si>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</si>
  <si>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</si>
  <si>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</si>
  <si>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</si>
  <si>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</si>
  <si>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</si>
  <si>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</si>
  <si>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</si>
  <si>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</si>
  <si>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</si>
  <si>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</si>
  <si>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</si>
  <si>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</si>
  <si>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</si>
  <si>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</si>
  <si>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</si>
  <si>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</si>
  <si>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</si>
  <si>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</si>
  <si>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</si>
  <si>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</si>
  <si>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</si>
  <si>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</si>
  <si>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</si>
  <si>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</si>
  <si>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</si>
  <si>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</si>
  <si>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</si>
  <si>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</si>
  <si>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</si>
  <si>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</si>
  <si>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</si>
  <si>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</si>
  <si>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</si>
  <si>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</si>
  <si>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</si>
  <si>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</si>
  <si>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</si>
  <si>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</si>
  <si>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</si>
  <si>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</si>
  <si>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</si>
  <si>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</si>
  <si>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</si>
  <si>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</si>
  <si>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</si>
  <si>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</si>
  <si>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</si>
  <si>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</si>
  <si>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</si>
  <si>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</si>
  <si>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</si>
  <si>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</si>
  <si>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</si>
  <si>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</si>
  <si>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</si>
  <si>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</si>
  <si>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</si>
  <si>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</si>
  <si>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</si>
  <si>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</si>
  <si>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</si>
  <si>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</si>
  <si>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</si>
  <si>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</si>
  <si>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</si>
  <si>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</si>
  <si>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</si>
  <si>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</si>
  <si>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</si>
  <si>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</si>
  <si>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</si>
  <si>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</si>
  <si>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</si>
  <si>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</si>
  <si>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</si>
  <si>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</si>
  <si>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</si>
  <si>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</si>
  <si>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</si>
  <si>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</si>
  <si>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</si>
  <si>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</si>
  <si>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</si>
  <si>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</si>
  <si>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</si>
  <si>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</si>
  <si>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</si>
  <si>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</si>
  <si>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</si>
  <si>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</si>
  <si>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</si>
  <si>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</si>
  <si>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</si>
  <si>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</si>
  <si>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</si>
  <si>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</si>
  <si>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</si>
  <si>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</si>
  <si>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</si>
  <si>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</si>
  <si>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</si>
  <si>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</si>
  <si>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</si>
  <si>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</si>
  <si>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</si>
  <si>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</si>
  <si>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</si>
  <si>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</si>
  <si>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</si>
  <si>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</si>
  <si>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</si>
  <si>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</si>
  <si>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</si>
  <si>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</si>
  <si>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</si>
  <si>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</si>
  <si>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</si>
  <si>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</si>
  <si>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</si>
  <si>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</si>
  <si>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</si>
  <si>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</si>
  <si>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</si>
  <si>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</si>
  <si>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</si>
  <si>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</si>
  <si>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</si>
  <si>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</si>
  <si>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</si>
  <si>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</si>
  <si>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</si>
  <si>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</si>
  <si>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</si>
  <si>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</si>
  <si>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</si>
  <si>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</si>
  <si>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</si>
  <si>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</si>
  <si>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</si>
  <si>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</si>
  <si>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</si>
  <si>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</si>
  <si>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</si>
  <si>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</si>
  <si>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</si>
  <si>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</si>
  <si>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</si>
  <si>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</si>
  <si>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</si>
  <si>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</si>
  <si>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</si>
  <si>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</si>
  <si>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</si>
  <si>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</si>
  <si>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</si>
  <si>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</si>
  <si>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</si>
  <si>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</si>
  <si>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</si>
  <si>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</si>
  <si>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</si>
  <si>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</si>
  <si>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</si>
  <si>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</si>
  <si>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</si>
  <si>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</si>
  <si>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</si>
  <si>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</si>
  <si>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</si>
  <si>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</si>
  <si>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</si>
  <si>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</si>
  <si>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</si>
  <si>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</si>
  <si>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</si>
  <si>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</si>
  <si>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</si>
  <si>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</si>
  <si>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</si>
  <si>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</si>
  <si>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</si>
  <si>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</si>
  <si>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</si>
  <si>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</si>
  <si>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</si>
  <si>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</si>
  <si>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</si>
  <si>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</si>
  <si>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</si>
  <si>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</si>
  <si>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</si>
  <si>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</si>
  <si>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</si>
  <si>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</si>
  <si>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</si>
  <si>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</si>
  <si>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</si>
  <si>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</si>
  <si>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</si>
  <si>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</si>
  <si>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</si>
  <si>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</si>
  <si>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</si>
  <si>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</si>
  <si>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</si>
  <si>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</si>
  <si>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</si>
  <si>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</si>
  <si>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</si>
  <si>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</si>
  <si>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</si>
  <si>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</si>
  <si>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</si>
  <si>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</si>
  <si>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</si>
  <si>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</si>
  <si>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</si>
  <si>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</si>
  <si>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</si>
  <si>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</si>
  <si>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</si>
  <si>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</si>
  <si>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</si>
  <si>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</si>
  <si>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</si>
  <si>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</si>
  <si>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</si>
  <si>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</si>
  <si>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</si>
  <si>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</si>
  <si>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</si>
  <si>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</si>
  <si>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</si>
  <si>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</si>
  <si>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</si>
  <si>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</si>
  <si>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</si>
  <si>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</si>
  <si>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</si>
  <si>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</si>
  <si>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</si>
  <si>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</si>
  <si>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</si>
  <si>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</si>
  <si>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</si>
  <si>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</si>
  <si>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</si>
  <si>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</si>
  <si>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</si>
  <si>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</si>
  <si>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</si>
  <si>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</si>
  <si>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</si>
  <si>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</si>
  <si>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</si>
  <si>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</si>
  <si>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</si>
  <si>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</si>
  <si>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</si>
  <si>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</si>
  <si>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</si>
  <si>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</si>
  <si>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</si>
  <si>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</si>
  <si>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</si>
  <si>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</si>
  <si>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</si>
  <si>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</si>
  <si>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</si>
  <si>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</si>
  <si>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</si>
  <si>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</si>
  <si>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</si>
  <si>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</si>
  <si>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</si>
  <si>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</si>
  <si>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</si>
  <si>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</si>
  <si>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</si>
  <si>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</si>
  <si>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</si>
  <si>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</si>
  <si>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</si>
  <si>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</si>
  <si>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</si>
  <si>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</si>
  <si>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</si>
  <si>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</si>
  <si>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</si>
  <si>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</si>
  <si>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</si>
  <si>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</si>
  <si>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</si>
  <si>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</si>
  <si>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</si>
  <si>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</si>
  <si>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</si>
  <si>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</si>
  <si>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</si>
  <si>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</si>
  <si>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</si>
  <si>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</si>
  <si>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</si>
  <si>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</si>
  <si>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</si>
  <si>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</si>
  <si>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</si>
  <si>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</si>
  <si>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</si>
  <si>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</si>
  <si>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</si>
  <si>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</si>
  <si>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</si>
  <si>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</si>
  <si>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</si>
  <si>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</si>
  <si>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</si>
  <si>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</si>
  <si>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</si>
  <si>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</si>
  <si>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</si>
  <si>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</si>
  <si>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</si>
  <si>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</si>
  <si>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</si>
  <si>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</si>
  <si>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</si>
  <si>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</si>
  <si>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</si>
  <si>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</si>
  <si>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</si>
  <si>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</si>
  <si>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</si>
  <si>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</si>
  <si>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</si>
  <si>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</si>
  <si>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</si>
  <si>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</si>
  <si>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</si>
  <si>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</si>
  <si>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</si>
  <si>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</si>
  <si>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</si>
  <si>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</si>
  <si>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</si>
  <si>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</si>
  <si>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</si>
  <si>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</si>
  <si>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</si>
  <si>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</si>
  <si>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</si>
  <si>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</si>
  <si>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</si>
  <si>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</si>
  <si>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</si>
  <si>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</si>
  <si>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</si>
  <si>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</si>
  <si>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</si>
  <si>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</si>
  <si>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</si>
  <si>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</si>
  <si>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</si>
  <si>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</si>
  <si>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</si>
  <si>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</si>
  <si>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</si>
  <si>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</si>
  <si>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</si>
  <si>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</si>
  <si>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</si>
  <si>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</si>
  <si>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</si>
  <si>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</si>
  <si>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</si>
  <si>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</si>
  <si>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</si>
  <si>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</si>
  <si>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</si>
  <si>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</si>
  <si>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</si>
  <si>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</si>
  <si>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</si>
  <si>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</si>
  <si>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</si>
  <si>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</si>
  <si>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</si>
  <si>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</si>
  <si>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</si>
  <si>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</si>
  <si>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</si>
  <si>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</si>
  <si>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</si>
  <si>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</si>
  <si>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</si>
  <si>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</si>
  <si>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</si>
  <si>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</si>
  <si>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</si>
  <si>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</si>
  <si>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</si>
  <si>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</si>
  <si>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</si>
  <si>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</si>
  <si>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</si>
  <si>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</si>
  <si>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</si>
  <si>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</si>
  <si>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</si>
  <si>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</si>
  <si>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</si>
  <si>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</si>
  <si>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</si>
  <si>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</si>
  <si>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</si>
  <si>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</si>
  <si>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</si>
  <si>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</si>
  <si>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</si>
  <si>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</si>
  <si>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</si>
  <si>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</si>
  <si>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</si>
  <si>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</si>
  <si>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</si>
  <si>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</si>
  <si>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</si>
  <si>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</si>
  <si>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</si>
  <si>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</si>
  <si>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</si>
  <si>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</si>
  <si>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</si>
  <si>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</si>
  <si>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</si>
  <si>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</si>
  <si>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</si>
  <si>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</si>
  <si>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</si>
  <si>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</si>
  <si>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</si>
  <si>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</si>
  <si>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</si>
  <si>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</si>
  <si>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</si>
  <si>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</si>
  <si>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</si>
  <si>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</si>
  <si>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</si>
  <si>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</si>
  <si>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</si>
  <si>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</si>
  <si>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</si>
  <si>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</si>
  <si>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</si>
  <si>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</si>
  <si>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</si>
  <si>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</si>
  <si>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</si>
  <si>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</si>
  <si>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</si>
  <si>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</si>
  <si>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</si>
  <si>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</si>
  <si>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</si>
  <si>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</si>
  <si>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</si>
  <si>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</si>
  <si>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</si>
  <si>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</si>
  <si>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</si>
  <si>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</si>
  <si>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</si>
  <si>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</si>
  <si>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</si>
  <si>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</si>
  <si>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</si>
  <si>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</si>
  <si>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</si>
  <si>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</si>
  <si>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</si>
  <si>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</si>
  <si>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</si>
  <si>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</si>
  <si>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</si>
  <si>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</si>
  <si>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</si>
  <si>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</si>
  <si>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</si>
  <si>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</si>
  <si>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</si>
  <si>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</si>
  <si>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</si>
  <si>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</si>
  <si>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</si>
  <si>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</si>
  <si>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</si>
  <si>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</si>
  <si>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</si>
  <si>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</si>
  <si>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</si>
  <si>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</si>
  <si>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</si>
  <si>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</si>
  <si>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</si>
  <si>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</si>
  <si>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</si>
  <si>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</si>
  <si>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</si>
  <si>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</si>
  <si>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</si>
  <si>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</si>
  <si>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</si>
  <si>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</si>
  <si>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</si>
  <si>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</si>
  <si>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</si>
  <si>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</si>
  <si>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</si>
  <si>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</si>
  <si>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</si>
  <si>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</si>
  <si>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</si>
  <si>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</si>
  <si>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</si>
  <si>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</si>
  <si>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</si>
  <si>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</si>
  <si>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</si>
  <si>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</si>
  <si>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</si>
  <si>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</si>
  <si>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</si>
  <si>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</si>
  <si>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</si>
  <si>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</si>
  <si>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</si>
  <si>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</si>
  <si>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</si>
  <si>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</si>
  <si>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</si>
  <si>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</si>
  <si>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</si>
  <si>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</si>
  <si>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</si>
  <si>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</si>
  <si>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</si>
  <si>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</si>
  <si>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</si>
  <si>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</si>
  <si>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</si>
  <si>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</si>
  <si>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</si>
  <si>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</si>
  <si>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</si>
  <si>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</si>
  <si>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</si>
  <si>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</si>
  <si>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</si>
  <si>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</si>
  <si>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</si>
  <si>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</si>
  <si>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</si>
  <si>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</si>
  <si>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</si>
  <si>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</si>
  <si>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</si>
  <si>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</si>
  <si>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</si>
  <si>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</si>
  <si>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</si>
  <si>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</si>
  <si>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</si>
  <si>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</si>
  <si>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</si>
  <si>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</si>
  <si>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</si>
  <si>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</si>
  <si>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</si>
  <si>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</si>
  <si>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</si>
  <si>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</si>
  <si>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</si>
  <si>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</si>
  <si>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</si>
  <si>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</si>
  <si>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</si>
  <si>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</si>
  <si>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</si>
  <si>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</si>
  <si>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</si>
  <si>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</si>
  <si>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</si>
  <si>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</si>
  <si>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</si>
  <si>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</si>
  <si>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</si>
  <si>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</si>
  <si>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</si>
  <si>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</si>
  <si>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</si>
  <si>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</si>
  <si>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</si>
  <si>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</si>
  <si>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</si>
  <si>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</si>
  <si>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</si>
  <si>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</si>
  <si>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</si>
  <si>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</si>
  <si>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</si>
  <si>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</si>
  <si>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</si>
  <si>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</si>
  <si>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</si>
  <si>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</si>
  <si>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</si>
  <si>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</si>
  <si>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</si>
  <si>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</si>
  <si>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</si>
  <si>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</si>
  <si>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</si>
  <si>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</si>
  <si>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</si>
  <si>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</si>
  <si>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</si>
  <si>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</si>
  <si>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</si>
  <si>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</si>
  <si>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</si>
  <si>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</si>
  <si>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</si>
  <si>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</si>
  <si>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</si>
  <si>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</si>
  <si>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</si>
  <si>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</si>
  <si>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</si>
  <si>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</si>
  <si>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</si>
  <si>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</si>
  <si>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</si>
  <si>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</si>
  <si>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</si>
  <si>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</si>
  <si>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</si>
  <si>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</si>
  <si>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</si>
  <si>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</si>
  <si>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</si>
  <si>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</si>
  <si>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</si>
  <si>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</si>
  <si>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</si>
  <si>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</si>
  <si>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</si>
  <si>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</si>
  <si>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</si>
  <si>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</si>
  <si>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</si>
  <si>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</si>
  <si>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</si>
  <si>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</si>
  <si>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</si>
  <si>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</si>
  <si>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</si>
  <si>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</si>
  <si>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</si>
  <si>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</si>
  <si>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</si>
  <si>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</si>
  <si>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</si>
  <si>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</si>
  <si>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</si>
  <si>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</si>
  <si>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</si>
  <si>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</si>
  <si>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</si>
  <si>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</si>
  <si>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</si>
  <si>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</si>
  <si>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</si>
  <si>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</si>
  <si>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</si>
  <si>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</si>
  <si>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</si>
  <si>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</si>
  <si>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</si>
  <si>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</si>
  <si>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</si>
  <si>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</si>
  <si>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</si>
  <si>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</si>
  <si>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</si>
  <si>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</si>
  <si>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</si>
  <si>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</si>
  <si>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</si>
  <si>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</si>
  <si>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</si>
  <si>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</si>
  <si>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</si>
  <si>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</si>
  <si>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</si>
  <si>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</si>
  <si>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</si>
  <si>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</si>
  <si>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</si>
  <si>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</si>
  <si>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</si>
  <si>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</si>
  <si>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</si>
  <si>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</si>
  <si>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</si>
  <si>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</si>
  <si>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</si>
  <si>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</si>
  <si>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</si>
  <si>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</si>
  <si>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</si>
  <si>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</si>
  <si>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</si>
  <si>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</si>
  <si>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</si>
  <si>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</si>
  <si>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</si>
  <si>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</si>
  <si>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</si>
  <si>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</si>
  <si>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</si>
  <si>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</si>
  <si>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</si>
  <si>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</si>
  <si>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</si>
  <si>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</si>
  <si>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</si>
  <si>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</si>
  <si>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</si>
  <si>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</si>
  <si>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</si>
  <si>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</si>
  <si>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</si>
  <si>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</si>
  <si>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</si>
  <si>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</si>
  <si>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</si>
  <si>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</si>
  <si>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</si>
  <si>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</si>
  <si>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</si>
  <si>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</si>
  <si>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</si>
  <si>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</si>
  <si>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</si>
  <si>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</si>
  <si>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</si>
  <si>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</si>
  <si>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</si>
  <si>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</si>
  <si>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</si>
  <si>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</si>
  <si>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</si>
  <si>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</si>
  <si>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</si>
  <si>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</si>
  <si>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</si>
  <si>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</si>
  <si>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</si>
  <si>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</si>
  <si>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</si>
  <si>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</si>
  <si>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</si>
  <si>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</si>
  <si>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</si>
  <si>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</si>
  <si>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</si>
  <si>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</si>
  <si>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</si>
  <si>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</si>
  <si>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</si>
  <si>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</si>
  <si>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</si>
  <si>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</si>
  <si>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</si>
  <si>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</si>
  <si>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</si>
  <si>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</si>
  <si>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</si>
  <si>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</si>
  <si>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</si>
  <si>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</si>
  <si>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</si>
  <si>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</si>
  <si>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</si>
  <si>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</si>
  <si>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</si>
  <si>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</si>
  <si>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</si>
  <si>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</si>
  <si>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</si>
  <si>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</si>
  <si>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</si>
  <si>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</si>
  <si>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</si>
  <si>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</si>
  <si>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</si>
  <si>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</si>
  <si>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</si>
  <si>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</si>
  <si>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</si>
  <si>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</si>
  <si>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</si>
  <si>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</si>
  <si>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</si>
  <si>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</si>
  <si>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</si>
  <si>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</si>
  <si>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</si>
  <si>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</si>
  <si>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</si>
  <si>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</si>
  <si>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</si>
  <si>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</si>
  <si>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</si>
  <si>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</si>
  <si>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</si>
  <si>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</si>
  <si>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</si>
  <si>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</si>
  <si>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</si>
  <si>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</si>
  <si>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</si>
  <si>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</si>
  <si>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</si>
  <si>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</si>
  <si>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</si>
  <si>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</si>
  <si>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</si>
  <si>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</si>
  <si>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</si>
  <si>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</si>
  <si>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</si>
  <si>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</si>
  <si>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</si>
  <si>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</si>
  <si>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</si>
  <si>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</si>
  <si>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</si>
  <si>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</si>
  <si>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</si>
  <si>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</si>
  <si>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</si>
  <si>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</si>
  <si>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</si>
  <si>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</si>
  <si>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</si>
  <si>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</si>
  <si>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</si>
  <si>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</si>
  <si>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</si>
  <si>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</si>
  <si>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</si>
  <si>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</si>
  <si>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</si>
  <si>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</si>
  <si>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</si>
  <si>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</si>
  <si>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</si>
  <si>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</si>
  <si>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</si>
  <si>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</si>
  <si>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</si>
  <si>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</si>
  <si>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</si>
  <si>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</si>
  <si>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</si>
  <si>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</si>
  <si>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</si>
  <si>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</si>
  <si>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</si>
  <si>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</si>
  <si>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</si>
  <si>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</si>
  <si>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</si>
  <si>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</si>
  <si>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</si>
  <si>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2021年一般公共预算本级支出表</t>
  </si>
  <si>
    <t>2021年一般公共预算本级基本支出表</t>
  </si>
  <si>
    <t>单位:万元</t>
  </si>
  <si>
    <t>科目名称</t>
  </si>
  <si>
    <t>一般公共预算支出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</si>
  <si>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</si>
  <si>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</si>
  <si>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</si>
  <si>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</si>
  <si>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</si>
  <si>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</si>
  <si>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</si>
  <si>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</si>
  <si>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</si>
  <si>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</si>
  <si>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</si>
  <si>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</si>
  <si>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</si>
  <si>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</si>
  <si>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</si>
  <si>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</si>
  <si>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</si>
  <si>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</si>
  <si>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</si>
  <si>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</si>
  <si>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</si>
  <si>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</si>
  <si>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</si>
  <si>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</si>
  <si>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</si>
  <si>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</si>
  <si>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</si>
  <si>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</si>
  <si>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</si>
  <si>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</si>
  <si>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</si>
  <si>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</si>
  <si>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</si>
  <si>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</si>
  <si>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</si>
  <si>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</si>
  <si>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</si>
  <si>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</si>
  <si>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</si>
  <si>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</si>
  <si>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</si>
  <si>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</si>
  <si>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</si>
  <si>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</si>
  <si>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</si>
  <si>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</si>
  <si>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</si>
  <si>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</si>
  <si>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</si>
  <si>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</si>
  <si>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</si>
  <si>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</si>
  <si>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</si>
  <si>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</si>
  <si>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债务还本支出</t>
  </si>
  <si>
    <t xml:space="preserve">  国内债务还本</t>
  </si>
  <si>
    <t xml:space="preserve">  国外债务还本</t>
  </si>
  <si>
    <t>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</si>
  <si>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</si>
  <si>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</si>
  <si>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</si>
  <si>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</si>
  <si>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</si>
  <si>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</si>
  <si>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</si>
  <si>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</si>
  <si>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</si>
  <si>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</si>
  <si>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</si>
  <si>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</si>
  <si>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</si>
  <si>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 xml:space="preserve">  其他支出</t>
  </si>
  <si>
    <t>2021年一般公共预算税收返还和转移支付表</t>
  </si>
  <si>
    <t>地    区</t>
  </si>
  <si>
    <t>转移支付合计</t>
  </si>
  <si>
    <t>一          般              性                 转               移                 支            付</t>
  </si>
  <si>
    <t>一般性转移支付小计</t>
  </si>
  <si>
    <t>体制补助收入</t>
  </si>
  <si>
    <t>均衡性转移支付收入</t>
  </si>
  <si>
    <t>县级基本财力保障机制奖补资金收入</t>
  </si>
  <si>
    <t>结算补助收入</t>
  </si>
  <si>
    <t>资源枯竭型城市转移支付补助收入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</si>
  <si>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</si>
  <si>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</si>
  <si>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</si>
  <si>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</si>
  <si>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</si>
  <si>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</si>
  <si>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</si>
  <si>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贫困地区转移支付收入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</si>
  <si>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</si>
  <si>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</si>
  <si>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</si>
  <si>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</si>
  <si>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</si>
  <si>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</si>
  <si>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</si>
  <si>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</si>
  <si>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</si>
  <si>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</si>
  <si>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</si>
  <si>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</si>
  <si>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</si>
  <si>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</si>
  <si>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</si>
  <si>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</si>
  <si>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</si>
  <si>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</si>
  <si>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</si>
  <si>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</si>
  <si>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</si>
  <si>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</si>
  <si>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兴安区</t>
  </si>
  <si>
    <t>2021年政府一般债务限额和余额情况表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</si>
  <si>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</si>
  <si>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</si>
  <si>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</si>
  <si>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</si>
  <si>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</si>
  <si>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</si>
  <si>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</si>
  <si>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</si>
  <si>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</si>
  <si>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</si>
  <si>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</si>
  <si>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</si>
  <si>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</si>
  <si>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</si>
  <si>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</si>
  <si>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</si>
  <si>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2021年政府性基金收入表</t>
  </si>
  <si>
    <t>收入</t>
  </si>
  <si>
    <t>一、农网还贷资金收入</t>
  </si>
  <si>
    <t>二、海南省高等级公路车辆通行附加费收入</t>
  </si>
  <si>
    <t>三、港口建设费收入</t>
  </si>
  <si>
    <t>四、新型墙体材料专项基金收入</t>
  </si>
  <si>
    <t>五、国家电影事业发展专项资金收入</t>
  </si>
  <si>
    <t>六、城市公用事业附加收入</t>
  </si>
  <si>
    <t>七、国有土地收益基金收入</t>
  </si>
  <si>
    <t>八、农业土地开发资金收入</t>
  </si>
  <si>
    <t>九、国有土地使用权出让收入</t>
  </si>
  <si>
    <t>十、大中型水库库区基金收入</t>
  </si>
  <si>
    <t>十一、彩票公益金收入</t>
  </si>
  <si>
    <t>十二、城市基础设施配套费收入</t>
  </si>
  <si>
    <t>十三、小型水库移民扶助基金收入</t>
  </si>
  <si>
    <t>十四、国家重大水利工程建设基金收入</t>
  </si>
  <si>
    <t>十五、车辆通行费</t>
  </si>
  <si>
    <t>十六、污水处理费收入</t>
  </si>
  <si>
    <t>十七、彩票发行机构和彩票销售机构的业务费用</t>
  </si>
  <si>
    <t>十八、其他政府性基金收入</t>
  </si>
  <si>
    <t>十九、彩票发行机构和彩票销售机构的业务费用</t>
  </si>
  <si>
    <t>二十、其他政府性基金收入</t>
  </si>
  <si>
    <t>转移性收入</t>
  </si>
  <si>
    <t xml:space="preserve">  政府性基金转移收入</t>
  </si>
  <si>
    <t xml:space="preserve">    政府性基金补助收入</t>
  </si>
  <si>
    <t xml:space="preserve">    政府性基金上解收入</t>
  </si>
  <si>
    <t xml:space="preserve">  上年结余收入</t>
  </si>
  <si>
    <t xml:space="preserve">  调入资金</t>
  </si>
  <si>
    <t xml:space="preserve">    其中：地方政府性基金调入专项收入</t>
  </si>
  <si>
    <t xml:space="preserve">  地方政府专项债务收入</t>
  </si>
  <si>
    <t xml:space="preserve">  地方政府专项债务转贷收入</t>
  </si>
  <si>
    <t>收入总计</t>
  </si>
  <si>
    <t>2021年政府性基金支出表</t>
  </si>
  <si>
    <t>支出</t>
  </si>
  <si>
    <t>一、文化旅游体育与传媒支出</t>
  </si>
  <si>
    <r>
      <t xml:space="preserve">   </t>
    </r>
    <r>
      <rPr>
        <sz val="11"/>
        <rFont val="宋体"/>
        <family val="0"/>
      </rPr>
      <t>国家电影事业发展专项资金安排的支出</t>
    </r>
  </si>
  <si>
    <r>
      <t xml:space="preserve">      </t>
    </r>
    <r>
      <rPr>
        <sz val="11"/>
        <rFont val="宋体"/>
        <family val="0"/>
      </rPr>
      <t>资助国产影片放映</t>
    </r>
  </si>
  <si>
    <r>
      <t xml:space="preserve">      </t>
    </r>
    <r>
      <rPr>
        <sz val="11"/>
        <rFont val="宋体"/>
        <family val="0"/>
      </rPr>
      <t>资助影院建设</t>
    </r>
  </si>
  <si>
    <r>
      <t xml:space="preserve">      </t>
    </r>
    <r>
      <rPr>
        <sz val="11"/>
        <rFont val="宋体"/>
        <family val="0"/>
      </rPr>
      <t>资助少数民族语电影译制</t>
    </r>
  </si>
  <si>
    <r>
      <t xml:space="preserve">      </t>
    </r>
    <r>
      <rPr>
        <sz val="11"/>
        <rFont val="宋体"/>
        <family val="0"/>
      </rPr>
      <t>购买农村电影公益性放映版权服务</t>
    </r>
  </si>
  <si>
    <r>
      <t xml:space="preserve">      </t>
    </r>
    <r>
      <rPr>
        <sz val="11"/>
        <rFont val="宋体"/>
        <family val="0"/>
      </rPr>
      <t>其他国家电影事业发展专项资金支出</t>
    </r>
  </si>
  <si>
    <r>
      <t xml:space="preserve">   </t>
    </r>
    <r>
      <rPr>
        <sz val="11"/>
        <rFont val="宋体"/>
        <family val="0"/>
      </rPr>
      <t>旅游发展基金支出</t>
    </r>
  </si>
  <si>
    <r>
      <t xml:space="preserve">      </t>
    </r>
    <r>
      <rPr>
        <sz val="11"/>
        <rFont val="宋体"/>
        <family val="0"/>
      </rPr>
      <t>宣传促销</t>
    </r>
  </si>
  <si>
    <r>
      <t xml:space="preserve">      </t>
    </r>
    <r>
      <rPr>
        <sz val="11"/>
        <rFont val="宋体"/>
        <family val="0"/>
      </rPr>
      <t>行业规划</t>
    </r>
  </si>
  <si>
    <r>
      <t xml:space="preserve">      </t>
    </r>
    <r>
      <rPr>
        <sz val="11"/>
        <rFont val="宋体"/>
        <family val="0"/>
      </rPr>
      <t>旅游事业补助</t>
    </r>
  </si>
  <si>
    <r>
      <t xml:space="preserve">      </t>
    </r>
    <r>
      <rPr>
        <sz val="11"/>
        <rFont val="宋体"/>
        <family val="0"/>
      </rPr>
      <t>地方旅游开发项目补助</t>
    </r>
  </si>
  <si>
    <r>
      <t xml:space="preserve">      </t>
    </r>
    <r>
      <rPr>
        <sz val="11"/>
        <rFont val="宋体"/>
        <family val="0"/>
      </rPr>
      <t>其他旅游发展基金支出</t>
    </r>
    <r>
      <rPr>
        <sz val="11"/>
        <rFont val="宋体"/>
        <family val="0"/>
      </rPr>
      <t xml:space="preserve"> </t>
    </r>
  </si>
  <si>
    <r>
      <t xml:space="preserve">   </t>
    </r>
    <r>
      <rPr>
        <sz val="11"/>
        <rFont val="宋体"/>
        <family val="0"/>
      </rPr>
      <t>国家电影事业发展专项资金对应专项债务收入安排的支出</t>
    </r>
  </si>
  <si>
    <r>
      <t xml:space="preserve">      </t>
    </r>
    <r>
      <rPr>
        <sz val="11"/>
        <rFont val="宋体"/>
        <family val="0"/>
      </rPr>
      <t>资助城市影院</t>
    </r>
  </si>
  <si>
    <r>
      <t xml:space="preserve">      </t>
    </r>
    <r>
      <rPr>
        <sz val="11"/>
        <rFont val="宋体"/>
        <family val="0"/>
      </rPr>
      <t>其他国家电影事业发展专项资金对应专项债务收入支出</t>
    </r>
  </si>
  <si>
    <t>二、社会保障和就业支出</t>
  </si>
  <si>
    <r>
      <t xml:space="preserve">    </t>
    </r>
    <r>
      <rPr>
        <sz val="11"/>
        <rFont val="宋体"/>
        <family val="0"/>
      </rPr>
      <t>大中型水库移民后期扶持基金支出</t>
    </r>
  </si>
  <si>
    <r>
      <t xml:space="preserve">      </t>
    </r>
    <r>
      <rPr>
        <sz val="11"/>
        <rFont val="宋体"/>
        <family val="0"/>
      </rPr>
      <t>移民补助</t>
    </r>
  </si>
  <si>
    <r>
      <t xml:space="preserve">      </t>
    </r>
    <r>
      <rPr>
        <sz val="11"/>
        <rFont val="宋体"/>
        <family val="0"/>
      </rPr>
      <t>基础设施建设和经济发展</t>
    </r>
  </si>
  <si>
    <r>
      <t xml:space="preserve">      </t>
    </r>
    <r>
      <rPr>
        <sz val="11"/>
        <rFont val="宋体"/>
        <family val="0"/>
      </rPr>
      <t>其他大中型水库移民后期扶持基金支出</t>
    </r>
  </si>
  <si>
    <r>
      <t xml:space="preserve">    </t>
    </r>
    <r>
      <rPr>
        <sz val="11"/>
        <rFont val="宋体"/>
        <family val="0"/>
      </rPr>
      <t>小型水库移民扶助基金安排的支出</t>
    </r>
  </si>
  <si>
    <r>
      <t xml:space="preserve">      </t>
    </r>
    <r>
      <rPr>
        <sz val="11"/>
        <rFont val="宋体"/>
        <family val="0"/>
      </rPr>
      <t>其他小型水库移民扶助基金支出</t>
    </r>
  </si>
  <si>
    <r>
      <t xml:space="preserve">    </t>
    </r>
    <r>
      <rPr>
        <sz val="11"/>
        <rFont val="宋体"/>
        <family val="0"/>
      </rPr>
      <t>小型水库移民扶助基金对应专项债务收入安排的支出</t>
    </r>
  </si>
  <si>
    <r>
      <t xml:space="preserve">      </t>
    </r>
    <r>
      <rPr>
        <sz val="11"/>
        <rFont val="宋体"/>
        <family val="0"/>
      </rPr>
      <t>其他小型水库移民扶助基金对应专项债务收入安排的支出</t>
    </r>
  </si>
  <si>
    <t>三、节能环保支出</t>
  </si>
  <si>
    <r>
      <t xml:space="preserve">    </t>
    </r>
    <r>
      <rPr>
        <sz val="11"/>
        <rFont val="宋体"/>
        <family val="0"/>
      </rPr>
      <t>可再生能源电价附加收入安排的支出</t>
    </r>
  </si>
  <si>
    <r>
      <t xml:space="preserve">      </t>
    </r>
    <r>
      <rPr>
        <sz val="11"/>
        <rFont val="宋体"/>
        <family val="0"/>
      </rPr>
      <t>风力发电补助</t>
    </r>
  </si>
  <si>
    <r>
      <t xml:space="preserve">      </t>
    </r>
    <r>
      <rPr>
        <sz val="11"/>
        <rFont val="宋体"/>
        <family val="0"/>
      </rPr>
      <t>太阳能发电补助</t>
    </r>
  </si>
  <si>
    <r>
      <t xml:space="preserve">      </t>
    </r>
    <r>
      <rPr>
        <sz val="11"/>
        <rFont val="宋体"/>
        <family val="0"/>
      </rPr>
      <t>生物质能发电补助</t>
    </r>
  </si>
  <si>
    <r>
      <t xml:space="preserve">      </t>
    </r>
    <r>
      <rPr>
        <sz val="11"/>
        <rFont val="宋体"/>
        <family val="0"/>
      </rPr>
      <t>其他可再生能源电价附加收入安排的支出</t>
    </r>
  </si>
  <si>
    <r>
      <t xml:space="preserve">    </t>
    </r>
    <r>
      <rPr>
        <sz val="11"/>
        <rFont val="宋体"/>
        <family val="0"/>
      </rPr>
      <t>废弃电器电子产品处理基金支出</t>
    </r>
  </si>
  <si>
    <r>
      <t xml:space="preserve">      </t>
    </r>
    <r>
      <rPr>
        <sz val="11"/>
        <rFont val="宋体"/>
        <family val="0"/>
      </rPr>
      <t>回收处理费用补贴</t>
    </r>
  </si>
  <si>
    <r>
      <t xml:space="preserve">      </t>
    </r>
    <r>
      <rPr>
        <sz val="11"/>
        <rFont val="宋体"/>
        <family val="0"/>
      </rPr>
      <t>信息系统建设</t>
    </r>
  </si>
  <si>
    <r>
      <t xml:space="preserve">      </t>
    </r>
    <r>
      <rPr>
        <sz val="11"/>
        <rFont val="宋体"/>
        <family val="0"/>
      </rPr>
      <t>基金征管经费</t>
    </r>
  </si>
  <si>
    <r>
      <t xml:space="preserve">      </t>
    </r>
    <r>
      <rPr>
        <sz val="11"/>
        <rFont val="宋体"/>
        <family val="0"/>
      </rPr>
      <t>其他废弃电器电子产品处理基金支出</t>
    </r>
  </si>
  <si>
    <t>四、城乡社区支出</t>
  </si>
  <si>
    <r>
      <t xml:space="preserve">    </t>
    </r>
    <r>
      <rPr>
        <sz val="11"/>
        <rFont val="宋体"/>
        <family val="0"/>
      </rPr>
      <t>国有土地使用权出让收入安排的支出</t>
    </r>
  </si>
  <si>
    <r>
      <t xml:space="preserve">      </t>
    </r>
    <r>
      <rPr>
        <sz val="11"/>
        <rFont val="宋体"/>
        <family val="0"/>
      </rPr>
      <t>征地和拆迁补偿支出</t>
    </r>
  </si>
  <si>
    <r>
      <t xml:space="preserve">      </t>
    </r>
    <r>
      <rPr>
        <sz val="11"/>
        <rFont val="宋体"/>
        <family val="0"/>
      </rPr>
      <t>土地开发支出</t>
    </r>
  </si>
  <si>
    <r>
      <t xml:space="preserve">      </t>
    </r>
    <r>
      <rPr>
        <sz val="11"/>
        <rFont val="宋体"/>
        <family val="0"/>
      </rPr>
      <t>城市建设支出</t>
    </r>
  </si>
  <si>
    <r>
      <t xml:space="preserve">      </t>
    </r>
    <r>
      <rPr>
        <sz val="11"/>
        <rFont val="宋体"/>
        <family val="0"/>
      </rPr>
      <t>农村基础设施建设支出</t>
    </r>
  </si>
  <si>
    <r>
      <t xml:space="preserve">      </t>
    </r>
    <r>
      <rPr>
        <sz val="11"/>
        <rFont val="宋体"/>
        <family val="0"/>
      </rPr>
      <t>补助被征地农民支出</t>
    </r>
  </si>
  <si>
    <r>
      <t xml:space="preserve">      </t>
    </r>
    <r>
      <rPr>
        <sz val="11"/>
        <rFont val="宋体"/>
        <family val="0"/>
      </rPr>
      <t>土地出让业务支出</t>
    </r>
  </si>
  <si>
    <r>
      <t xml:space="preserve">      </t>
    </r>
    <r>
      <rPr>
        <sz val="11"/>
        <rFont val="宋体"/>
        <family val="0"/>
      </rPr>
      <t>廉租住房支出</t>
    </r>
  </si>
  <si>
    <r>
      <t xml:space="preserve">      </t>
    </r>
    <r>
      <rPr>
        <sz val="11"/>
        <rFont val="宋体"/>
        <family val="0"/>
      </rPr>
      <t>支付破产或改制企业职工安置费</t>
    </r>
  </si>
  <si>
    <r>
      <t xml:space="preserve">      </t>
    </r>
    <r>
      <rPr>
        <sz val="11"/>
        <rFont val="宋体"/>
        <family val="0"/>
      </rPr>
      <t>棚户区改造支出</t>
    </r>
  </si>
  <si>
    <r>
      <t xml:space="preserve">      </t>
    </r>
    <r>
      <rPr>
        <sz val="11"/>
        <rFont val="宋体"/>
        <family val="0"/>
      </rPr>
      <t>公共租赁住房支出</t>
    </r>
  </si>
  <si>
    <r>
      <t xml:space="preserve">      </t>
    </r>
    <r>
      <rPr>
        <sz val="11"/>
        <rFont val="宋体"/>
        <family val="0"/>
      </rPr>
      <t>保障性住房租金补贴</t>
    </r>
  </si>
  <si>
    <r>
      <t xml:space="preserve">      </t>
    </r>
    <r>
      <rPr>
        <sz val="11"/>
        <rFont val="宋体"/>
        <family val="0"/>
      </rPr>
      <t>其他国有土地使用权出让收入安排的支出</t>
    </r>
  </si>
  <si>
    <r>
      <t xml:space="preserve">    </t>
    </r>
    <r>
      <rPr>
        <sz val="11"/>
        <rFont val="宋体"/>
        <family val="0"/>
      </rPr>
      <t>国有土地收益基金安排的支出</t>
    </r>
  </si>
  <si>
    <r>
      <t xml:space="preserve">      </t>
    </r>
    <r>
      <rPr>
        <sz val="11"/>
        <rFont val="宋体"/>
        <family val="0"/>
      </rPr>
      <t>其他国有土地收益基金支出</t>
    </r>
  </si>
  <si>
    <r>
      <t xml:space="preserve">    </t>
    </r>
    <r>
      <rPr>
        <sz val="11"/>
        <rFont val="宋体"/>
        <family val="0"/>
      </rPr>
      <t>农业土地开发资金安排的支出</t>
    </r>
  </si>
  <si>
    <r>
      <t xml:space="preserve">    </t>
    </r>
    <r>
      <rPr>
        <sz val="11"/>
        <rFont val="宋体"/>
        <family val="0"/>
      </rPr>
      <t>城市基础设施配套费安排的支出</t>
    </r>
  </si>
  <si>
    <r>
      <t xml:space="preserve">      </t>
    </r>
    <r>
      <rPr>
        <sz val="11"/>
        <rFont val="宋体"/>
        <family val="0"/>
      </rPr>
      <t>城市公共设施</t>
    </r>
  </si>
  <si>
    <r>
      <t xml:space="preserve">      </t>
    </r>
    <r>
      <rPr>
        <sz val="11"/>
        <rFont val="宋体"/>
        <family val="0"/>
      </rPr>
      <t>城市环境卫生</t>
    </r>
  </si>
  <si>
    <r>
      <t xml:space="preserve">      </t>
    </r>
    <r>
      <rPr>
        <sz val="11"/>
        <rFont val="宋体"/>
        <family val="0"/>
      </rPr>
      <t>公有房屋</t>
    </r>
  </si>
  <si>
    <r>
      <t xml:space="preserve">      </t>
    </r>
    <r>
      <rPr>
        <sz val="11"/>
        <rFont val="宋体"/>
        <family val="0"/>
      </rPr>
      <t>城市防洪</t>
    </r>
  </si>
  <si>
    <r>
      <t xml:space="preserve">      </t>
    </r>
    <r>
      <rPr>
        <sz val="11"/>
        <rFont val="宋体"/>
        <family val="0"/>
      </rPr>
      <t>其他城市基础设施配套费安排的支出</t>
    </r>
  </si>
  <si>
    <r>
      <t xml:space="preserve">    </t>
    </r>
    <r>
      <rPr>
        <sz val="11"/>
        <rFont val="宋体"/>
        <family val="0"/>
      </rPr>
      <t>污水处理费收入安排的支出</t>
    </r>
  </si>
  <si>
    <r>
      <t xml:space="preserve">      </t>
    </r>
    <r>
      <rPr>
        <sz val="11"/>
        <rFont val="宋体"/>
        <family val="0"/>
      </rPr>
      <t>污水处理设施建设和运营</t>
    </r>
  </si>
  <si>
    <r>
      <t xml:space="preserve">      </t>
    </r>
    <r>
      <rPr>
        <sz val="11"/>
        <rFont val="宋体"/>
        <family val="0"/>
      </rPr>
      <t>代征手续费</t>
    </r>
  </si>
  <si>
    <r>
      <t xml:space="preserve">      </t>
    </r>
    <r>
      <rPr>
        <sz val="11"/>
        <rFont val="宋体"/>
        <family val="0"/>
      </rPr>
      <t>其他污水处理费安排的支出</t>
    </r>
  </si>
  <si>
    <r>
      <t xml:space="preserve">    </t>
    </r>
    <r>
      <rPr>
        <sz val="11"/>
        <rFont val="宋体"/>
        <family val="0"/>
      </rPr>
      <t>土地储备专项债券收入安排的支出</t>
    </r>
  </si>
  <si>
    <r>
      <t xml:space="preserve">      </t>
    </r>
    <r>
      <rPr>
        <sz val="11"/>
        <rFont val="宋体"/>
        <family val="0"/>
      </rPr>
      <t>其他土地储备专项债券收入安排的支出</t>
    </r>
  </si>
  <si>
    <r>
      <t xml:space="preserve">    </t>
    </r>
    <r>
      <rPr>
        <sz val="11"/>
        <rFont val="宋体"/>
        <family val="0"/>
      </rPr>
      <t>棚户区改造专项债券收入安排的支出</t>
    </r>
  </si>
  <si>
    <r>
      <t xml:space="preserve">      </t>
    </r>
    <r>
      <rPr>
        <sz val="11"/>
        <rFont val="宋体"/>
        <family val="0"/>
      </rPr>
      <t>其他棚户区改造专项债券收入安排的支出</t>
    </r>
  </si>
  <si>
    <r>
      <t xml:space="preserve">    </t>
    </r>
    <r>
      <rPr>
        <sz val="11"/>
        <rFont val="宋体"/>
        <family val="0"/>
      </rPr>
      <t>城市基础设施配套费对应专项债务收入安排的支出</t>
    </r>
  </si>
  <si>
    <r>
      <t xml:space="preserve">      </t>
    </r>
    <r>
      <rPr>
        <sz val="11"/>
        <rFont val="宋体"/>
        <family val="0"/>
      </rPr>
      <t>其他城市基础设施配套费对应专项债务收入安排的支出</t>
    </r>
  </si>
  <si>
    <r>
      <t xml:space="preserve">    </t>
    </r>
    <r>
      <rPr>
        <sz val="11"/>
        <rFont val="宋体"/>
        <family val="0"/>
      </rPr>
      <t>污水处理费对应专项债务收入安排的支出</t>
    </r>
  </si>
  <si>
    <r>
      <t xml:space="preserve">      </t>
    </r>
    <r>
      <rPr>
        <sz val="11"/>
        <rFont val="宋体"/>
        <family val="0"/>
      </rPr>
      <t>其他污水处理费对应专项债务收入安排的支出</t>
    </r>
  </si>
  <si>
    <r>
      <t xml:space="preserve">    </t>
    </r>
    <r>
      <rPr>
        <sz val="11"/>
        <rFont val="宋体"/>
        <family val="0"/>
      </rPr>
      <t>国有土地使用权出让收入对应专项债务收入安排的支出</t>
    </r>
  </si>
  <si>
    <r>
      <t xml:space="preserve">      </t>
    </r>
    <r>
      <rPr>
        <sz val="11"/>
        <rFont val="宋体"/>
        <family val="0"/>
      </rPr>
      <t>其他国有土地使用权出让收入对应专项债务收入安排的支出</t>
    </r>
  </si>
  <si>
    <t>五、农林水支出</t>
  </si>
  <si>
    <r>
      <t xml:space="preserve">    </t>
    </r>
    <r>
      <rPr>
        <sz val="11"/>
        <rFont val="宋体"/>
        <family val="0"/>
      </rPr>
      <t>大中型水库库区基金安排的支出</t>
    </r>
  </si>
  <si>
    <r>
      <t xml:space="preserve">      </t>
    </r>
    <r>
      <rPr>
        <sz val="11"/>
        <rFont val="宋体"/>
        <family val="0"/>
      </rPr>
      <t>解决移民遗留问题</t>
    </r>
  </si>
  <si>
    <r>
      <t xml:space="preserve">      </t>
    </r>
    <r>
      <rPr>
        <sz val="11"/>
        <rFont val="宋体"/>
        <family val="0"/>
      </rPr>
      <t>库区防护工程维护</t>
    </r>
  </si>
  <si>
    <r>
      <t xml:space="preserve">      </t>
    </r>
    <r>
      <rPr>
        <sz val="11"/>
        <rFont val="宋体"/>
        <family val="0"/>
      </rPr>
      <t>其他大中型水库库区基金支出</t>
    </r>
  </si>
  <si>
    <r>
      <t xml:space="preserve">    </t>
    </r>
    <r>
      <rPr>
        <sz val="11"/>
        <rFont val="宋体"/>
        <family val="0"/>
      </rPr>
      <t>三峡水库库区基金支出</t>
    </r>
  </si>
  <si>
    <r>
      <t xml:space="preserve">      </t>
    </r>
    <r>
      <rPr>
        <sz val="11"/>
        <rFont val="宋体"/>
        <family val="0"/>
      </rPr>
      <t>库区维护和管理</t>
    </r>
  </si>
  <si>
    <r>
      <t xml:space="preserve">      </t>
    </r>
    <r>
      <rPr>
        <sz val="11"/>
        <rFont val="宋体"/>
        <family val="0"/>
      </rPr>
      <t>其他三峡水库库区基金支出</t>
    </r>
  </si>
  <si>
    <r>
      <t xml:space="preserve">    </t>
    </r>
    <r>
      <rPr>
        <sz val="11"/>
        <rFont val="宋体"/>
        <family val="0"/>
      </rPr>
      <t>国家重大水利工程建设基金安排的支出</t>
    </r>
  </si>
  <si>
    <r>
      <t xml:space="preserve">      </t>
    </r>
    <r>
      <rPr>
        <sz val="11"/>
        <rFont val="宋体"/>
        <family val="0"/>
      </rPr>
      <t>南水北调工程建设</t>
    </r>
  </si>
  <si>
    <r>
      <t xml:space="preserve">      </t>
    </r>
    <r>
      <rPr>
        <sz val="11"/>
        <rFont val="宋体"/>
        <family val="0"/>
      </rPr>
      <t>三峡后续工作</t>
    </r>
  </si>
  <si>
    <r>
      <t xml:space="preserve">      </t>
    </r>
    <r>
      <rPr>
        <sz val="11"/>
        <rFont val="宋体"/>
        <family val="0"/>
      </rPr>
      <t>地方重大水利工程建设</t>
    </r>
  </si>
  <si>
    <r>
      <t xml:space="preserve">      </t>
    </r>
    <r>
      <rPr>
        <sz val="11"/>
        <rFont val="宋体"/>
        <family val="0"/>
      </rPr>
      <t>其他重大水利工程建设基金支出</t>
    </r>
  </si>
  <si>
    <t>六、交通运输支出</t>
  </si>
  <si>
    <r>
      <t xml:space="preserve">    </t>
    </r>
    <r>
      <rPr>
        <sz val="11"/>
        <rFont val="宋体"/>
        <family val="0"/>
      </rPr>
      <t>海南省高等级公路车辆通行附加费安排的支出</t>
    </r>
  </si>
  <si>
    <r>
      <t xml:space="preserve">      </t>
    </r>
    <r>
      <rPr>
        <sz val="11"/>
        <rFont val="宋体"/>
        <family val="0"/>
      </rPr>
      <t>公路建设</t>
    </r>
  </si>
  <si>
    <r>
      <t xml:space="preserve">      </t>
    </r>
    <r>
      <rPr>
        <sz val="11"/>
        <rFont val="宋体"/>
        <family val="0"/>
      </rPr>
      <t>公路养护</t>
    </r>
  </si>
  <si>
    <r>
      <t xml:space="preserve">      </t>
    </r>
    <r>
      <rPr>
        <sz val="11"/>
        <rFont val="宋体"/>
        <family val="0"/>
      </rPr>
      <t>公路还贷</t>
    </r>
  </si>
  <si>
    <r>
      <t xml:space="preserve">      </t>
    </r>
    <r>
      <rPr>
        <sz val="11"/>
        <rFont val="宋体"/>
        <family val="0"/>
      </rPr>
      <t>其他海南省高等级公路车辆通行附加费安排的支出</t>
    </r>
  </si>
  <si>
    <r>
      <t xml:space="preserve">    </t>
    </r>
    <r>
      <rPr>
        <sz val="11"/>
        <rFont val="宋体"/>
        <family val="0"/>
      </rPr>
      <t>车辆通行费安排的支出</t>
    </r>
  </si>
  <si>
    <r>
      <t xml:space="preserve">      </t>
    </r>
    <r>
      <rPr>
        <sz val="11"/>
        <rFont val="宋体"/>
        <family val="0"/>
      </rPr>
      <t>政府还贷公路养护</t>
    </r>
  </si>
  <si>
    <r>
      <t xml:space="preserve">      </t>
    </r>
    <r>
      <rPr>
        <sz val="11"/>
        <rFont val="宋体"/>
        <family val="0"/>
      </rPr>
      <t>政府还贷公路管理</t>
    </r>
  </si>
  <si>
    <r>
      <t xml:space="preserve">      </t>
    </r>
    <r>
      <rPr>
        <sz val="11"/>
        <rFont val="宋体"/>
        <family val="0"/>
      </rPr>
      <t>其他车辆通行费安排的支出</t>
    </r>
  </si>
  <si>
    <r>
      <t xml:space="preserve">    </t>
    </r>
    <r>
      <rPr>
        <sz val="11"/>
        <rFont val="宋体"/>
        <family val="0"/>
      </rPr>
      <t>港口建设费安排的支出</t>
    </r>
  </si>
  <si>
    <r>
      <t xml:space="preserve">      </t>
    </r>
    <r>
      <rPr>
        <sz val="11"/>
        <rFont val="宋体"/>
        <family val="0"/>
      </rPr>
      <t>港口设施</t>
    </r>
  </si>
  <si>
    <r>
      <t xml:space="preserve">      </t>
    </r>
    <r>
      <rPr>
        <sz val="11"/>
        <rFont val="宋体"/>
        <family val="0"/>
      </rPr>
      <t>航道建设和维护</t>
    </r>
  </si>
  <si>
    <r>
      <t xml:space="preserve">      </t>
    </r>
    <r>
      <rPr>
        <sz val="11"/>
        <rFont val="宋体"/>
        <family val="0"/>
      </rPr>
      <t>航运保障系统建设</t>
    </r>
  </si>
  <si>
    <r>
      <t xml:space="preserve">      </t>
    </r>
    <r>
      <rPr>
        <sz val="11"/>
        <rFont val="宋体"/>
        <family val="0"/>
      </rPr>
      <t>其他港口建设费安排的支出</t>
    </r>
  </si>
  <si>
    <r>
      <t xml:space="preserve">    </t>
    </r>
    <r>
      <rPr>
        <sz val="11"/>
        <rFont val="宋体"/>
        <family val="0"/>
      </rPr>
      <t>铁路建设基金支出</t>
    </r>
  </si>
  <si>
    <r>
      <t xml:space="preserve">      </t>
    </r>
    <r>
      <rPr>
        <sz val="11"/>
        <rFont val="宋体"/>
        <family val="0"/>
      </rPr>
      <t>铁路建设投资</t>
    </r>
  </si>
  <si>
    <r>
      <t xml:space="preserve">      </t>
    </r>
    <r>
      <rPr>
        <sz val="11"/>
        <rFont val="宋体"/>
        <family val="0"/>
      </rPr>
      <t>购置铁路机车车辆</t>
    </r>
  </si>
  <si>
    <r>
      <t xml:space="preserve">      </t>
    </r>
    <r>
      <rPr>
        <sz val="11"/>
        <rFont val="宋体"/>
        <family val="0"/>
      </rPr>
      <t>铁路还贷</t>
    </r>
  </si>
  <si>
    <r>
      <t xml:space="preserve">      </t>
    </r>
    <r>
      <rPr>
        <sz val="11"/>
        <rFont val="宋体"/>
        <family val="0"/>
      </rPr>
      <t>建设项目铺底资金</t>
    </r>
  </si>
  <si>
    <r>
      <t xml:space="preserve">      </t>
    </r>
    <r>
      <rPr>
        <sz val="11"/>
        <rFont val="宋体"/>
        <family val="0"/>
      </rPr>
      <t>勘测设计</t>
    </r>
  </si>
  <si>
    <r>
      <t xml:space="preserve">      </t>
    </r>
    <r>
      <rPr>
        <sz val="11"/>
        <rFont val="宋体"/>
        <family val="0"/>
      </rPr>
      <t>注册资本金</t>
    </r>
  </si>
  <si>
    <r>
      <t xml:space="preserve">      </t>
    </r>
    <r>
      <rPr>
        <sz val="11"/>
        <rFont val="宋体"/>
        <family val="0"/>
      </rPr>
      <t>周转资金</t>
    </r>
  </si>
  <si>
    <r>
      <t xml:space="preserve">      </t>
    </r>
    <r>
      <rPr>
        <sz val="11"/>
        <rFont val="宋体"/>
        <family val="0"/>
      </rPr>
      <t>其他铁路建设基金支出</t>
    </r>
  </si>
  <si>
    <r>
      <t xml:space="preserve">    </t>
    </r>
    <r>
      <rPr>
        <sz val="11"/>
        <rFont val="宋体"/>
        <family val="0"/>
      </rPr>
      <t>船舶油污损害赔偿基金支出</t>
    </r>
  </si>
  <si>
    <r>
      <t xml:space="preserve">      </t>
    </r>
    <r>
      <rPr>
        <sz val="11"/>
        <rFont val="宋体"/>
        <family val="0"/>
      </rPr>
      <t>应急处置费用</t>
    </r>
  </si>
  <si>
    <r>
      <t xml:space="preserve">      </t>
    </r>
    <r>
      <rPr>
        <sz val="11"/>
        <rFont val="宋体"/>
        <family val="0"/>
      </rPr>
      <t>控制清除污染</t>
    </r>
  </si>
  <si>
    <r>
      <t xml:space="preserve">      </t>
    </r>
    <r>
      <rPr>
        <sz val="11"/>
        <rFont val="宋体"/>
        <family val="0"/>
      </rPr>
      <t>损失补偿</t>
    </r>
  </si>
  <si>
    <r>
      <t xml:space="preserve">      </t>
    </r>
    <r>
      <rPr>
        <sz val="11"/>
        <rFont val="宋体"/>
        <family val="0"/>
      </rPr>
      <t>生态恢复</t>
    </r>
  </si>
  <si>
    <r>
      <t xml:space="preserve">      </t>
    </r>
    <r>
      <rPr>
        <sz val="11"/>
        <rFont val="宋体"/>
        <family val="0"/>
      </rPr>
      <t>监视监测</t>
    </r>
  </si>
  <si>
    <r>
      <t xml:space="preserve">      </t>
    </r>
    <r>
      <rPr>
        <sz val="11"/>
        <rFont val="宋体"/>
        <family val="0"/>
      </rPr>
      <t>其他船舶油污损害赔偿基金支出</t>
    </r>
  </si>
  <si>
    <r>
      <t xml:space="preserve">    </t>
    </r>
    <r>
      <rPr>
        <sz val="11"/>
        <rFont val="宋体"/>
        <family val="0"/>
      </rPr>
      <t>民航发展基金支出</t>
    </r>
  </si>
  <si>
    <r>
      <t xml:space="preserve">      </t>
    </r>
    <r>
      <rPr>
        <sz val="11"/>
        <rFont val="宋体"/>
        <family val="0"/>
      </rPr>
      <t>民航机场建设</t>
    </r>
  </si>
  <si>
    <r>
      <t xml:space="preserve">      </t>
    </r>
    <r>
      <rPr>
        <sz val="11"/>
        <rFont val="宋体"/>
        <family val="0"/>
      </rPr>
      <t>空管系统建设</t>
    </r>
  </si>
  <si>
    <r>
      <t xml:space="preserve">      </t>
    </r>
    <r>
      <rPr>
        <sz val="11"/>
        <rFont val="宋体"/>
        <family val="0"/>
      </rPr>
      <t>民航安全</t>
    </r>
  </si>
  <si>
    <r>
      <t xml:space="preserve">      </t>
    </r>
    <r>
      <rPr>
        <sz val="11"/>
        <rFont val="宋体"/>
        <family val="0"/>
      </rPr>
      <t>航线和机场补贴</t>
    </r>
  </si>
  <si>
    <r>
      <t xml:space="preserve">      </t>
    </r>
    <r>
      <rPr>
        <sz val="11"/>
        <rFont val="宋体"/>
        <family val="0"/>
      </rPr>
      <t>民航节能减排</t>
    </r>
  </si>
  <si>
    <r>
      <t xml:space="preserve">      </t>
    </r>
    <r>
      <rPr>
        <sz val="11"/>
        <rFont val="宋体"/>
        <family val="0"/>
      </rPr>
      <t>通用航空发展</t>
    </r>
  </si>
  <si>
    <r>
      <t xml:space="preserve">      </t>
    </r>
    <r>
      <rPr>
        <sz val="11"/>
        <rFont val="宋体"/>
        <family val="0"/>
      </rPr>
      <t>征管经费</t>
    </r>
  </si>
  <si>
    <r>
      <t xml:space="preserve">      </t>
    </r>
    <r>
      <rPr>
        <sz val="11"/>
        <rFont val="宋体"/>
        <family val="0"/>
      </rPr>
      <t>其他民航发展基金支出</t>
    </r>
  </si>
  <si>
    <r>
      <t xml:space="preserve">    </t>
    </r>
    <r>
      <rPr>
        <sz val="11"/>
        <rFont val="宋体"/>
        <family val="0"/>
      </rPr>
      <t>海南省高等级公路车辆通行附加费对应专项债务收入安排的支出</t>
    </r>
  </si>
  <si>
    <r>
      <t xml:space="preserve">      </t>
    </r>
    <r>
      <rPr>
        <sz val="11"/>
        <rFont val="宋体"/>
        <family val="0"/>
      </rPr>
      <t>其他海南省高等级公路车辆通行附加费对应专项债务收入安排的支出</t>
    </r>
  </si>
  <si>
    <r>
      <t xml:space="preserve">    </t>
    </r>
    <r>
      <rPr>
        <sz val="11"/>
        <rFont val="宋体"/>
        <family val="0"/>
      </rPr>
      <t>政府收费公路专项债券收入安排的支出</t>
    </r>
  </si>
  <si>
    <r>
      <t xml:space="preserve">      </t>
    </r>
    <r>
      <rPr>
        <sz val="11"/>
        <rFont val="宋体"/>
        <family val="0"/>
      </rPr>
      <t>其他政府收费公路专项债券收入安排的支出</t>
    </r>
  </si>
  <si>
    <r>
      <t xml:space="preserve">    </t>
    </r>
    <r>
      <rPr>
        <sz val="11"/>
        <rFont val="宋体"/>
        <family val="0"/>
      </rPr>
      <t>车辆通行费对应专项债务收入安排的支出</t>
    </r>
  </si>
  <si>
    <r>
      <t xml:space="preserve">    </t>
    </r>
    <r>
      <rPr>
        <sz val="11"/>
        <rFont val="宋体"/>
        <family val="0"/>
      </rPr>
      <t>港口建设费对应专项债务收入安排的支出</t>
    </r>
  </si>
  <si>
    <r>
      <t xml:space="preserve">      </t>
    </r>
    <r>
      <rPr>
        <sz val="11"/>
        <rFont val="宋体"/>
        <family val="0"/>
      </rPr>
      <t>其他港口建设费对应专项债务收入安排的支出</t>
    </r>
  </si>
  <si>
    <t>七、资源勘探工业信息等支出</t>
  </si>
  <si>
    <r>
      <t xml:space="preserve">    </t>
    </r>
    <r>
      <rPr>
        <sz val="11"/>
        <rFont val="宋体"/>
        <family val="0"/>
      </rPr>
      <t>农网还贷资金支出</t>
    </r>
  </si>
  <si>
    <r>
      <t xml:space="preserve">      </t>
    </r>
    <r>
      <rPr>
        <sz val="11"/>
        <rFont val="宋体"/>
        <family val="0"/>
      </rPr>
      <t>地方农网还贷资金支出</t>
    </r>
  </si>
  <si>
    <r>
      <t xml:space="preserve">      </t>
    </r>
    <r>
      <rPr>
        <sz val="11"/>
        <rFont val="宋体"/>
        <family val="0"/>
      </rPr>
      <t>其他农网还贷资金支出</t>
    </r>
  </si>
  <si>
    <t>八、其他支出</t>
  </si>
  <si>
    <r>
      <t xml:space="preserve">    </t>
    </r>
    <r>
      <rPr>
        <sz val="11"/>
        <rFont val="宋体"/>
        <family val="0"/>
      </rPr>
      <t>其他政府性基金及对应专项债务收入安排的支出</t>
    </r>
  </si>
  <si>
    <r>
      <t xml:space="preserve">      </t>
    </r>
    <r>
      <rPr>
        <sz val="11"/>
        <rFont val="宋体"/>
        <family val="0"/>
      </rPr>
      <t>其他政府性基金安排的支出</t>
    </r>
  </si>
  <si>
    <r>
      <t xml:space="preserve">      </t>
    </r>
    <r>
      <rPr>
        <sz val="11"/>
        <rFont val="宋体"/>
        <family val="0"/>
      </rPr>
      <t>其他地方自行试点项目收益专项债券收入安排的支出</t>
    </r>
  </si>
  <si>
    <r>
      <t xml:space="preserve">      </t>
    </r>
    <r>
      <rPr>
        <sz val="11"/>
        <rFont val="宋体"/>
        <family val="0"/>
      </rPr>
      <t>其他政府性基金债务收入安排的支出</t>
    </r>
  </si>
  <si>
    <r>
      <t xml:space="preserve">    </t>
    </r>
    <r>
      <rPr>
        <sz val="11"/>
        <rFont val="宋体"/>
        <family val="0"/>
      </rPr>
      <t>彩票发行销售机构业务费安排的支出</t>
    </r>
  </si>
  <si>
    <r>
      <t xml:space="preserve">      </t>
    </r>
    <r>
      <rPr>
        <sz val="11"/>
        <rFont val="宋体"/>
        <family val="0"/>
      </rPr>
      <t>福利彩票发行机构的业务费支出</t>
    </r>
  </si>
  <si>
    <r>
      <t xml:space="preserve">      </t>
    </r>
    <r>
      <rPr>
        <sz val="11"/>
        <rFont val="宋体"/>
        <family val="0"/>
      </rPr>
      <t>体育彩票发行机构的业务费支出</t>
    </r>
  </si>
  <si>
    <r>
      <t xml:space="preserve">      </t>
    </r>
    <r>
      <rPr>
        <sz val="11"/>
        <rFont val="宋体"/>
        <family val="0"/>
      </rPr>
      <t>福利彩票销售机构的业务费支出</t>
    </r>
  </si>
  <si>
    <r>
      <t xml:space="preserve">      </t>
    </r>
    <r>
      <rPr>
        <sz val="11"/>
        <rFont val="宋体"/>
        <family val="0"/>
      </rPr>
      <t>体育彩票销售机构的业务费支出</t>
    </r>
  </si>
  <si>
    <r>
      <t xml:space="preserve">      </t>
    </r>
    <r>
      <rPr>
        <sz val="11"/>
        <rFont val="宋体"/>
        <family val="0"/>
      </rPr>
      <t>彩票兑奖周转金支出</t>
    </r>
  </si>
  <si>
    <r>
      <t xml:space="preserve">      </t>
    </r>
    <r>
      <rPr>
        <sz val="11"/>
        <rFont val="宋体"/>
        <family val="0"/>
      </rPr>
      <t>彩票发行销售风险基金支出</t>
    </r>
  </si>
  <si>
    <r>
      <t xml:space="preserve">      </t>
    </r>
    <r>
      <rPr>
        <sz val="11"/>
        <rFont val="宋体"/>
        <family val="0"/>
      </rPr>
      <t>彩票市场调控资金支出</t>
    </r>
  </si>
  <si>
    <r>
      <t xml:space="preserve">      </t>
    </r>
    <r>
      <rPr>
        <sz val="11"/>
        <rFont val="宋体"/>
        <family val="0"/>
      </rPr>
      <t>其他彩票发行销售机构业务费安排的支出</t>
    </r>
  </si>
  <si>
    <r>
      <t xml:space="preserve">    </t>
    </r>
    <r>
      <rPr>
        <sz val="11"/>
        <rFont val="宋体"/>
        <family val="0"/>
      </rPr>
      <t>彩票公益金安排的支出</t>
    </r>
  </si>
  <si>
    <r>
      <t xml:space="preserve">      </t>
    </r>
    <r>
      <rPr>
        <sz val="11"/>
        <rFont val="宋体"/>
        <family val="0"/>
      </rPr>
      <t>用于社会福利的彩票公益金支出</t>
    </r>
  </si>
  <si>
    <r>
      <t xml:space="preserve">      </t>
    </r>
    <r>
      <rPr>
        <sz val="11"/>
        <rFont val="宋体"/>
        <family val="0"/>
      </rPr>
      <t>用于体育事业的彩票公益金支出</t>
    </r>
  </si>
  <si>
    <r>
      <t xml:space="preserve">      </t>
    </r>
    <r>
      <rPr>
        <sz val="11"/>
        <rFont val="宋体"/>
        <family val="0"/>
      </rPr>
      <t>用于教育事业的彩票公益金支出</t>
    </r>
  </si>
  <si>
    <r>
      <t xml:space="preserve">      </t>
    </r>
    <r>
      <rPr>
        <sz val="11"/>
        <rFont val="宋体"/>
        <family val="0"/>
      </rPr>
      <t>用于红十字事业的彩票公益金支出</t>
    </r>
  </si>
  <si>
    <r>
      <t xml:space="preserve">      </t>
    </r>
    <r>
      <rPr>
        <sz val="11"/>
        <rFont val="宋体"/>
        <family val="0"/>
      </rPr>
      <t>用于残疾人事业的彩票公益金支出</t>
    </r>
  </si>
  <si>
    <r>
      <t xml:space="preserve">      </t>
    </r>
    <r>
      <rPr>
        <sz val="11"/>
        <rFont val="宋体"/>
        <family val="0"/>
      </rPr>
      <t>用于文化事业的彩票公益金支出</t>
    </r>
  </si>
  <si>
    <r>
      <t xml:space="preserve">      </t>
    </r>
    <r>
      <rPr>
        <sz val="11"/>
        <rFont val="宋体"/>
        <family val="0"/>
      </rPr>
      <t>用于扶贫的彩票公益金支出</t>
    </r>
  </si>
  <si>
    <r>
      <t xml:space="preserve">      </t>
    </r>
    <r>
      <rPr>
        <sz val="11"/>
        <rFont val="宋体"/>
        <family val="0"/>
      </rPr>
      <t>用于法律援助的彩票公益金支出</t>
    </r>
  </si>
  <si>
    <t xml:space="preserve">      用于城乡医疗救助的彩票公益金支出</t>
  </si>
  <si>
    <r>
      <t xml:space="preserve">      </t>
    </r>
    <r>
      <rPr>
        <sz val="11"/>
        <rFont val="宋体"/>
        <family val="0"/>
      </rPr>
      <t>用于其他社会公益事业的彩票公益金支出</t>
    </r>
  </si>
  <si>
    <t>九、债务付息支出</t>
  </si>
  <si>
    <r>
      <t xml:space="preserve">      </t>
    </r>
    <r>
      <rPr>
        <sz val="11"/>
        <rFont val="宋体"/>
        <family val="0"/>
      </rPr>
      <t>海南省高等级公路车辆通行附加费债务付息支出</t>
    </r>
  </si>
  <si>
    <r>
      <t xml:space="preserve">      </t>
    </r>
    <r>
      <rPr>
        <sz val="11"/>
        <rFont val="宋体"/>
        <family val="0"/>
      </rPr>
      <t>港口建设费债务付息支出</t>
    </r>
  </si>
  <si>
    <r>
      <t xml:space="preserve">      </t>
    </r>
    <r>
      <rPr>
        <sz val="11"/>
        <rFont val="宋体"/>
        <family val="0"/>
      </rPr>
      <t>国家电影事业发展专项资金债务付息支出</t>
    </r>
  </si>
  <si>
    <r>
      <t xml:space="preserve">      </t>
    </r>
    <r>
      <rPr>
        <sz val="11"/>
        <rFont val="宋体"/>
        <family val="0"/>
      </rPr>
      <t>国有土地使用权出让金债务付息支出</t>
    </r>
  </si>
  <si>
    <r>
      <t xml:space="preserve">      </t>
    </r>
    <r>
      <rPr>
        <sz val="11"/>
        <rFont val="宋体"/>
        <family val="0"/>
      </rPr>
      <t>农业土地开发资金债务付息支出</t>
    </r>
  </si>
  <si>
    <r>
      <t xml:space="preserve">      </t>
    </r>
    <r>
      <rPr>
        <sz val="11"/>
        <rFont val="宋体"/>
        <family val="0"/>
      </rPr>
      <t>大中型水库库区基金债务付息支出</t>
    </r>
  </si>
  <si>
    <r>
      <t xml:space="preserve">      </t>
    </r>
    <r>
      <rPr>
        <sz val="11"/>
        <rFont val="宋体"/>
        <family val="0"/>
      </rPr>
      <t>城市基础设施配套费债务付息支出</t>
    </r>
  </si>
  <si>
    <r>
      <t xml:space="preserve">      </t>
    </r>
    <r>
      <rPr>
        <sz val="11"/>
        <rFont val="宋体"/>
        <family val="0"/>
      </rPr>
      <t>小型水库移民扶助基金债务付息支出</t>
    </r>
  </si>
  <si>
    <r>
      <t xml:space="preserve">      </t>
    </r>
    <r>
      <rPr>
        <sz val="11"/>
        <rFont val="宋体"/>
        <family val="0"/>
      </rPr>
      <t>国家重大水利工程建设基金债务付息支出</t>
    </r>
  </si>
  <si>
    <r>
      <t xml:space="preserve">      </t>
    </r>
    <r>
      <rPr>
        <sz val="11"/>
        <rFont val="宋体"/>
        <family val="0"/>
      </rPr>
      <t>车辆通行费债务付息支出</t>
    </r>
  </si>
  <si>
    <r>
      <t xml:space="preserve">      </t>
    </r>
    <r>
      <rPr>
        <sz val="11"/>
        <rFont val="宋体"/>
        <family val="0"/>
      </rPr>
      <t>污水处理费债务付息支出</t>
    </r>
  </si>
  <si>
    <r>
      <t xml:space="preserve">      </t>
    </r>
    <r>
      <rPr>
        <sz val="11"/>
        <rFont val="宋体"/>
        <family val="0"/>
      </rPr>
      <t>土地储备专项债券付息支出</t>
    </r>
  </si>
  <si>
    <r>
      <t xml:space="preserve">      </t>
    </r>
    <r>
      <rPr>
        <sz val="11"/>
        <rFont val="宋体"/>
        <family val="0"/>
      </rPr>
      <t>政府收费公路专项债券付息支出</t>
    </r>
  </si>
  <si>
    <r>
      <t xml:space="preserve">      </t>
    </r>
    <r>
      <rPr>
        <sz val="11"/>
        <rFont val="宋体"/>
        <family val="0"/>
      </rPr>
      <t>棚户区改造专项债券付息支出</t>
    </r>
  </si>
  <si>
    <r>
      <t xml:space="preserve">      </t>
    </r>
    <r>
      <rPr>
        <sz val="11"/>
        <rFont val="宋体"/>
        <family val="0"/>
      </rPr>
      <t>其他地方自行试点项目收益专项债券付息支出</t>
    </r>
  </si>
  <si>
    <r>
      <t xml:space="preserve">      </t>
    </r>
    <r>
      <rPr>
        <sz val="11"/>
        <rFont val="宋体"/>
        <family val="0"/>
      </rPr>
      <t>其他政府性基金债务付息支出</t>
    </r>
  </si>
  <si>
    <t>十、债务发行费用支出</t>
  </si>
  <si>
    <r>
      <t xml:space="preserve">      </t>
    </r>
    <r>
      <rPr>
        <sz val="11"/>
        <rFont val="宋体"/>
        <family val="0"/>
      </rPr>
      <t>海南省高等级公路车辆通行附加费债务发行费用支出</t>
    </r>
  </si>
  <si>
    <r>
      <t xml:space="preserve">      </t>
    </r>
    <r>
      <rPr>
        <sz val="11"/>
        <rFont val="宋体"/>
        <family val="0"/>
      </rPr>
      <t>港口建设费债务发行费用支出</t>
    </r>
  </si>
  <si>
    <r>
      <t xml:space="preserve">      </t>
    </r>
    <r>
      <rPr>
        <sz val="11"/>
        <rFont val="宋体"/>
        <family val="0"/>
      </rPr>
      <t>国家电影事业发展专项资金债务发行费用支出</t>
    </r>
  </si>
  <si>
    <r>
      <t xml:space="preserve">      </t>
    </r>
    <r>
      <rPr>
        <sz val="11"/>
        <rFont val="宋体"/>
        <family val="0"/>
      </rPr>
      <t>国有土地使用权出让金债务发行费用支出</t>
    </r>
  </si>
  <si>
    <r>
      <t xml:space="preserve">      </t>
    </r>
    <r>
      <rPr>
        <sz val="11"/>
        <rFont val="宋体"/>
        <family val="0"/>
      </rPr>
      <t>农业土地开发资金债务发行费用支出</t>
    </r>
  </si>
  <si>
    <r>
      <t xml:space="preserve">      </t>
    </r>
    <r>
      <rPr>
        <sz val="11"/>
        <rFont val="宋体"/>
        <family val="0"/>
      </rPr>
      <t>大中型水库库区基金债务发行费用支出</t>
    </r>
  </si>
  <si>
    <r>
      <t xml:space="preserve">      </t>
    </r>
    <r>
      <rPr>
        <sz val="11"/>
        <rFont val="宋体"/>
        <family val="0"/>
      </rPr>
      <t>城市基础设施配套费债务发行费用支出</t>
    </r>
  </si>
  <si>
    <r>
      <t xml:space="preserve">      </t>
    </r>
    <r>
      <rPr>
        <sz val="11"/>
        <rFont val="宋体"/>
        <family val="0"/>
      </rPr>
      <t>小型水库移民扶助基金债务发行费用支出</t>
    </r>
  </si>
  <si>
    <r>
      <t xml:space="preserve">      </t>
    </r>
    <r>
      <rPr>
        <sz val="11"/>
        <rFont val="宋体"/>
        <family val="0"/>
      </rPr>
      <t>国家重大水利工程建设基金债务发行费用支出</t>
    </r>
  </si>
  <si>
    <r>
      <t xml:space="preserve">      </t>
    </r>
    <r>
      <rPr>
        <sz val="11"/>
        <rFont val="宋体"/>
        <family val="0"/>
      </rPr>
      <t>车辆通行费债务发行费用支出</t>
    </r>
  </si>
  <si>
    <r>
      <t xml:space="preserve">      </t>
    </r>
    <r>
      <rPr>
        <sz val="11"/>
        <rFont val="宋体"/>
        <family val="0"/>
      </rPr>
      <t>污水处理费债务发行费用支出</t>
    </r>
  </si>
  <si>
    <r>
      <t xml:space="preserve">      </t>
    </r>
    <r>
      <rPr>
        <sz val="11"/>
        <rFont val="宋体"/>
        <family val="0"/>
      </rPr>
      <t>土地储备专项债券发行费用支出</t>
    </r>
  </si>
  <si>
    <r>
      <t xml:space="preserve">      </t>
    </r>
    <r>
      <rPr>
        <sz val="11"/>
        <rFont val="宋体"/>
        <family val="0"/>
      </rPr>
      <t>政府收费公路专项债券发行费用支出</t>
    </r>
  </si>
  <si>
    <r>
      <t xml:space="preserve">      </t>
    </r>
    <r>
      <rPr>
        <sz val="11"/>
        <rFont val="宋体"/>
        <family val="0"/>
      </rPr>
      <t>棚户区改造专项债券发行费用支出</t>
    </r>
  </si>
  <si>
    <r>
      <t xml:space="preserve">      </t>
    </r>
    <r>
      <rPr>
        <sz val="11"/>
        <rFont val="宋体"/>
        <family val="0"/>
      </rPr>
      <t>其他地方自行试点项目收益专项债务发行费用支出</t>
    </r>
  </si>
  <si>
    <r>
      <t xml:space="preserve">      </t>
    </r>
    <r>
      <rPr>
        <sz val="11"/>
        <rFont val="宋体"/>
        <family val="0"/>
      </rPr>
      <t>其他政府性基金债务发行费用支出</t>
    </r>
  </si>
  <si>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</si>
  <si>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</si>
  <si>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</si>
  <si>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</si>
  <si>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</si>
  <si>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</si>
  <si>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</si>
  <si>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</si>
  <si>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</si>
  <si>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</si>
  <si>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</si>
  <si>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</si>
  <si>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</si>
  <si>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</si>
  <si>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</si>
  <si>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</si>
  <si>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</si>
  <si>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</si>
  <si>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r>
      <t xml:space="preserve">  </t>
    </r>
    <r>
      <rPr>
        <sz val="11"/>
        <rFont val="宋体"/>
        <family val="0"/>
      </rPr>
      <t>政府性基金转移支付</t>
    </r>
  </si>
  <si>
    <r>
      <t xml:space="preserve">    </t>
    </r>
    <r>
      <rPr>
        <sz val="11"/>
        <rFont val="宋体"/>
        <family val="0"/>
      </rPr>
      <t>政府性基金补助支出</t>
    </r>
  </si>
  <si>
    <r>
      <t xml:space="preserve">    </t>
    </r>
    <r>
      <rPr>
        <sz val="11"/>
        <rFont val="宋体"/>
        <family val="0"/>
      </rPr>
      <t>政府性基金上解支出</t>
    </r>
  </si>
  <si>
    <r>
      <t xml:space="preserve"> </t>
    </r>
    <r>
      <rPr>
        <sz val="11"/>
        <rFont val="宋体"/>
        <family val="0"/>
      </rPr>
      <t>调出资金</t>
    </r>
  </si>
  <si>
    <r>
      <t xml:space="preserve"> </t>
    </r>
    <r>
      <rPr>
        <sz val="11"/>
        <rFont val="宋体"/>
        <family val="0"/>
      </rPr>
      <t>年终结余</t>
    </r>
  </si>
  <si>
    <r>
      <t xml:space="preserve"> </t>
    </r>
    <r>
      <rPr>
        <sz val="11"/>
        <rFont val="宋体"/>
        <family val="0"/>
      </rPr>
      <t>地方政府专项债务还本支出</t>
    </r>
  </si>
  <si>
    <r>
      <t xml:space="preserve"> </t>
    </r>
    <r>
      <rPr>
        <sz val="11"/>
        <rFont val="宋体"/>
        <family val="0"/>
      </rPr>
      <t>地方政府专项债务转贷支出</t>
    </r>
  </si>
  <si>
    <t>支出总计</t>
  </si>
  <si>
    <t>2021年政府性基金转移支付表</t>
  </si>
  <si>
    <t>政府性基金收入</t>
  </si>
  <si>
    <t>政府性基金支出</t>
  </si>
  <si>
    <t>政府性基金上级补助收入</t>
  </si>
  <si>
    <t>政府性基金补助下级支出</t>
  </si>
  <si>
    <t>政府性基金下级上解收入</t>
  </si>
  <si>
    <t>政府性基金上解上级支出</t>
  </si>
  <si>
    <t>待偿债置换专项债券上年结余</t>
  </si>
  <si>
    <t>政府性基金上年结余</t>
  </si>
  <si>
    <t>政府性基金调入资金</t>
  </si>
  <si>
    <t>政府性基金调出资金</t>
  </si>
  <si>
    <t xml:space="preserve">  一般公共预算调入</t>
  </si>
  <si>
    <t xml:space="preserve">  调入专项收入</t>
  </si>
  <si>
    <t xml:space="preserve">  其他调入</t>
  </si>
  <si>
    <t>债务收入</t>
  </si>
  <si>
    <t xml:space="preserve">  地方政府债务收入</t>
  </si>
  <si>
    <t xml:space="preserve">  地方政府专项债务还本支出</t>
  </si>
  <si>
    <t xml:space="preserve">    专项债务收入</t>
  </si>
  <si>
    <t>债务转贷收入</t>
  </si>
  <si>
    <t>债务转贷支出</t>
  </si>
  <si>
    <t>政府性基金省补助计划单列市收入</t>
  </si>
  <si>
    <t>政府性基金计划单列市上解省支出</t>
  </si>
  <si>
    <t>政府性基金计划单列市上解省收入</t>
  </si>
  <si>
    <t>政府性基金省补助计划单列市支出</t>
  </si>
  <si>
    <t>待偿债置换专项债券结余</t>
  </si>
  <si>
    <t>政府性基金年终结余</t>
  </si>
  <si>
    <t>收　　入　　总　　计　</t>
  </si>
  <si>
    <t>支　　出　　总　　计　</t>
  </si>
  <si>
    <t>2021年政府专项债务限额和余额情况表</t>
  </si>
  <si>
    <t xml:space="preserve">  新增债券</t>
  </si>
  <si>
    <t xml:space="preserve">  公开发行偿还到期债券的债券</t>
  </si>
  <si>
    <t xml:space="preserve">  公开发行置换其他债务的债券</t>
  </si>
  <si>
    <t xml:space="preserve">  定向发行置换存量债务的债券</t>
  </si>
  <si>
    <t xml:space="preserve">  向外国政府和国际组织借款</t>
  </si>
  <si>
    <t>本年由上级代还地方政府债务本金</t>
  </si>
  <si>
    <t>2021年国有资本经营预算收入表</t>
  </si>
  <si>
    <t>科目编码</t>
  </si>
  <si>
    <t>科目名称/企业</t>
  </si>
  <si>
    <t>2020年执行数</t>
  </si>
  <si>
    <t>2021年预算数</t>
  </si>
  <si>
    <t>预算数为执行数的%</t>
  </si>
  <si>
    <t>省本级</t>
  </si>
  <si>
    <t>地市级及以下</t>
  </si>
  <si>
    <t>栏次</t>
  </si>
  <si>
    <t>1</t>
  </si>
  <si>
    <t>2</t>
  </si>
  <si>
    <t>3</t>
  </si>
  <si>
    <t>4</t>
  </si>
  <si>
    <t>5</t>
  </si>
  <si>
    <t>6</t>
  </si>
  <si>
    <t>7</t>
  </si>
  <si>
    <t>1030601</t>
  </si>
  <si>
    <t>一、利润收入</t>
  </si>
  <si>
    <t/>
  </si>
  <si>
    <t>1030602</t>
  </si>
  <si>
    <t>二、股利、股息收入</t>
  </si>
  <si>
    <t>1030603</t>
  </si>
  <si>
    <t>三、产权转让收入</t>
  </si>
  <si>
    <t>1030604</t>
  </si>
  <si>
    <t>四、清算收入</t>
  </si>
  <si>
    <t>1030698</t>
  </si>
  <si>
    <t>五、其他国有资本经营预算收入</t>
  </si>
  <si>
    <t>国有资本经营预算转移支付收入</t>
  </si>
  <si>
    <t>国有资本经营预算上解收入</t>
  </si>
  <si>
    <t>注：以上科目以2021年政府收支科目为准。</t>
  </si>
  <si>
    <t>2021年国有资本经营预算支出表</t>
  </si>
  <si>
    <t>资本性支出</t>
  </si>
  <si>
    <t xml:space="preserve">费用性支出 </t>
  </si>
  <si>
    <t>8</t>
  </si>
  <si>
    <t>9</t>
  </si>
  <si>
    <t>10</t>
  </si>
  <si>
    <t>11</t>
  </si>
  <si>
    <t>12</t>
  </si>
  <si>
    <t>13</t>
  </si>
  <si>
    <t>14</t>
  </si>
  <si>
    <t>15</t>
  </si>
  <si>
    <t>16</t>
  </si>
  <si>
    <t>17</t>
  </si>
  <si>
    <t>18</t>
  </si>
  <si>
    <t>19</t>
  </si>
  <si>
    <t xml:space="preserve">一、国有资本经营预算支出 </t>
  </si>
  <si>
    <t>国有资本经营预算转移支付支出</t>
  </si>
  <si>
    <t>国有资本经营预算上解支出</t>
  </si>
  <si>
    <t>国有资本经营预算调出资金</t>
  </si>
  <si>
    <r>
      <t xml:space="preserve">注：以上科目以2021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
</t>
    </r>
    <r>
      <rPr>
        <b/>
        <sz val="11"/>
        <color indexed="8"/>
        <rFont val="宋体"/>
        <family val="0"/>
      </rPr>
      <t>此表需填报2020年执行数。</t>
    </r>
  </si>
  <si>
    <t>2021年社会保险基金收入表</t>
  </si>
  <si>
    <t>本年收入</t>
  </si>
  <si>
    <t>上年结余</t>
  </si>
  <si>
    <t>上级补助收入</t>
  </si>
  <si>
    <t>省补助计划单列市收入</t>
  </si>
  <si>
    <t>下级上解收入</t>
  </si>
  <si>
    <t>计划单列市上解省收入</t>
  </si>
  <si>
    <t>社会保险基金收入</t>
  </si>
  <si>
    <t>一、企业职工基本养老保险基金收入</t>
  </si>
  <si>
    <t>二、机关事业单位基本养老保险基金收入</t>
  </si>
  <si>
    <t>三、城乡居民基本养老保险基金收入</t>
  </si>
  <si>
    <t>四、城镇职工基本医疗保险基金收入</t>
  </si>
  <si>
    <t>五、居民基本医疗保险基金收入</t>
  </si>
  <si>
    <t>六、工伤保险基金收入</t>
  </si>
  <si>
    <t>七、失业保险基金收入</t>
  </si>
  <si>
    <t>八、生育保险基金收入</t>
  </si>
  <si>
    <t>2021年社会保险基金支出表</t>
  </si>
  <si>
    <t>本年支出</t>
  </si>
  <si>
    <t>补助下级支出</t>
  </si>
  <si>
    <t>省补助计划单列市支出</t>
  </si>
  <si>
    <t>上解上级支出</t>
  </si>
  <si>
    <t>计划单列市上解省支出</t>
  </si>
  <si>
    <t>按规定核减基金结余</t>
  </si>
  <si>
    <t>年终结余</t>
  </si>
  <si>
    <t>社会保险基金支出</t>
  </si>
  <si>
    <t>一、企业职工基本养老保险基金支出</t>
  </si>
  <si>
    <t>二、机关事业单位基本养老保险基金支出</t>
  </si>
  <si>
    <t>三、城乡居民基本养老保险基金支出</t>
  </si>
  <si>
    <t>四、城镇职工基本医疗保险基金支出</t>
  </si>
  <si>
    <t>五、居民基本医疗保险基金支出</t>
  </si>
  <si>
    <t>六、工伤保险基金支出</t>
  </si>
  <si>
    <t>七、失业保险基金支出</t>
  </si>
  <si>
    <t>八、生育保险基金支出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</si>
</sst>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0_ "/>
    <numFmt numFmtId="179" formatCode="0_ "/>
  </numFmts>
  <fonts count="58">
    <font>
      <sz val="12"/>
      <name val="宋体"/>
      <family val="0"/>
    </font>
    <font>
      <sz val="11"/>
      <name val="宋体"/>
      <family val="0"/>
    </font>
    <font>
      <b/>
      <sz val="16"/>
      <name val="黑体"/>
      <family val="3"/>
    </font>
    <font>
      <sz val="10"/>
      <name val="宋体"/>
      <family val="0"/>
    </font>
    <font>
      <b/>
      <sz val="11"/>
      <name val="宋体"/>
      <family val="0"/>
    </font>
    <font>
      <b/>
      <sz val="18"/>
      <name val="宋体"/>
      <family val="0"/>
    </font>
    <font>
      <b/>
      <sz val="11"/>
      <color indexed="8"/>
      <name val="宋体"/>
      <family val="0"/>
    </font>
    <font>
      <sz val="11"/>
      <color indexed="8"/>
      <name val="宋体"/>
      <family val="0"/>
    </font>
    <font>
      <sz val="10"/>
      <name val="Times New Roman"/>
      <family val="1"/>
    </font>
    <font>
      <b/>
      <sz val="12"/>
      <name val="宋体"/>
      <family val="0"/>
    </font>
    <font>
      <sz val="12"/>
      <name val="黑体"/>
      <family val="3"/>
    </font>
    <font>
      <sz val="11"/>
      <color indexed="10"/>
      <name val="宋体"/>
      <family val="0"/>
    </font>
    <font>
      <b/>
      <sz val="10"/>
      <name val="Times New Roman"/>
      <family val="1"/>
    </font>
    <font>
      <sz val="10"/>
      <color indexed="10"/>
      <name val="Times New Roman"/>
      <family val="1"/>
    </font>
    <font>
      <sz val="10"/>
      <color indexed="8"/>
      <name val="Times New Roman"/>
      <family val="1"/>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b/>
      <sz val="11"/>
      <color indexed="8"/>
      <name val="Calibri"/>
      <family val="0"/>
    </font>
    <font>
      <sz val="11"/>
      <color indexed="8"/>
      <name val="Calibri"/>
      <family val="0"/>
    </font>
    <font>
      <b/>
      <sz val="11"/>
      <name val="Calibri"/>
      <family val="0"/>
    </font>
    <font>
      <sz val="10"/>
      <color rgb="FFFF0000"/>
      <name val="Times New Roman"/>
      <family val="1"/>
    </font>
    <font>
      <sz val="10"/>
      <color theme="1"/>
      <name val="Times New Roman"/>
      <family val="1"/>
    </font>
    <font>
      <sz val="11"/>
      <color rgb="FFFF0000"/>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mediumGray">
        <fgColor indexed="9"/>
      </patternFill>
    </fill>
    <fill>
      <patternFill patternType="solid">
        <fgColor rgb="FFFFE4E1"/>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bottom style="thin"/>
    </border>
    <border>
      <left style="thin"/>
      <right/>
      <top style="thin"/>
      <bottom style="thin"/>
    </border>
    <border>
      <left/>
      <right/>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3" borderId="5" applyNumberFormat="0" applyAlignment="0" applyProtection="0"/>
    <xf numFmtId="0" fontId="41" fillId="4" borderId="6" applyNumberFormat="0" applyAlignment="0" applyProtection="0"/>
    <xf numFmtId="0" fontId="42" fillId="4" borderId="5" applyNumberFormat="0" applyAlignment="0" applyProtection="0"/>
    <xf numFmtId="0" fontId="43" fillId="5" borderId="7" applyNumberFormat="0" applyAlignment="0" applyProtection="0"/>
    <xf numFmtId="0" fontId="44" fillId="0" borderId="8" applyNumberFormat="0" applyFill="0" applyAlignment="0" applyProtection="0"/>
    <xf numFmtId="0" fontId="45" fillId="0" borderId="9"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vertical="center"/>
      <protection/>
    </xf>
    <xf numFmtId="0" fontId="31"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126">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vertical="center"/>
      <protection/>
    </xf>
    <xf numFmtId="0" fontId="5" fillId="0" borderId="0" xfId="0" applyNumberFormat="1" applyFont="1" applyFill="1" applyAlignment="1" applyProtection="1">
      <alignment vertical="center"/>
      <protection/>
    </xf>
    <xf numFmtId="0" fontId="3" fillId="0" borderId="11" xfId="0" applyNumberFormat="1" applyFont="1" applyFill="1" applyBorder="1" applyAlignment="1" applyProtection="1">
      <alignment vertical="center"/>
      <protection/>
    </xf>
    <xf numFmtId="0" fontId="51" fillId="0" borderId="0" xfId="0" applyFont="1" applyFill="1" applyBorder="1" applyAlignment="1">
      <alignment/>
    </xf>
    <xf numFmtId="0" fontId="2" fillId="0" borderId="0" xfId="0" applyFont="1" applyFill="1" applyBorder="1" applyAlignment="1">
      <alignment horizontal="center" vertical="center"/>
    </xf>
    <xf numFmtId="0" fontId="51" fillId="0" borderId="0" xfId="0" applyFont="1" applyFill="1" applyBorder="1" applyAlignment="1">
      <alignment horizontal="right"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xf>
    <xf numFmtId="0" fontId="53" fillId="33" borderId="10" xfId="0" applyFont="1" applyFill="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left" vertical="center"/>
    </xf>
    <xf numFmtId="176" fontId="53" fillId="33" borderId="10" xfId="0" applyNumberFormat="1" applyFont="1" applyFill="1" applyBorder="1" applyAlignment="1">
      <alignment horizontal="right" vertical="center"/>
    </xf>
    <xf numFmtId="49" fontId="53" fillId="33" borderId="10" xfId="0" applyNumberFormat="1" applyFont="1" applyFill="1" applyBorder="1" applyAlignment="1">
      <alignment horizontal="left" vertical="center"/>
    </xf>
    <xf numFmtId="0" fontId="53" fillId="33" borderId="10" xfId="0" applyFont="1" applyFill="1" applyBorder="1" applyAlignment="1">
      <alignment horizontal="justify" vertical="center"/>
    </xf>
    <xf numFmtId="0" fontId="53" fillId="33" borderId="10" xfId="0" applyFont="1" applyFill="1" applyBorder="1" applyAlignment="1">
      <alignment vertical="center"/>
    </xf>
    <xf numFmtId="0" fontId="53" fillId="33" borderId="10" xfId="0" applyFont="1" applyFill="1" applyBorder="1" applyAlignment="1">
      <alignment horizontal="justify" vertical="center" wrapText="1"/>
    </xf>
    <xf numFmtId="0" fontId="53" fillId="33" borderId="10" xfId="0" applyFont="1" applyFill="1" applyBorder="1" applyAlignment="1">
      <alignment horizontal="right" vertical="center"/>
    </xf>
    <xf numFmtId="177" fontId="8" fillId="34" borderId="10" xfId="0" applyNumberFormat="1" applyFont="1" applyFill="1" applyBorder="1" applyAlignment="1">
      <alignment vertical="center"/>
    </xf>
    <xf numFmtId="176" fontId="8" fillId="34" borderId="10" xfId="0" applyNumberFormat="1" applyFont="1" applyFill="1" applyBorder="1" applyAlignment="1">
      <alignment vertical="center"/>
    </xf>
    <xf numFmtId="0" fontId="0" fillId="0" borderId="0" xfId="0" applyFont="1" applyFill="1" applyAlignment="1">
      <alignment/>
    </xf>
    <xf numFmtId="0" fontId="3" fillId="0" borderId="0" xfId="0" applyNumberFormat="1" applyFont="1" applyFill="1" applyAlignment="1" applyProtection="1">
      <alignment vertical="center"/>
      <protection/>
    </xf>
    <xf numFmtId="0" fontId="1" fillId="0" borderId="1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9"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10" fillId="0" borderId="0" xfId="0" applyFont="1" applyFill="1" applyAlignment="1">
      <alignment vertical="center"/>
    </xf>
    <xf numFmtId="0" fontId="1"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3" fontId="51" fillId="0" borderId="10" xfId="0" applyNumberFormat="1" applyFont="1" applyFill="1" applyBorder="1" applyAlignment="1" applyProtection="1">
      <alignment vertical="center"/>
      <protection/>
    </xf>
    <xf numFmtId="0" fontId="51" fillId="0" borderId="10" xfId="0" applyFont="1" applyFill="1" applyBorder="1" applyAlignment="1">
      <alignment vertical="center"/>
    </xf>
    <xf numFmtId="0" fontId="51" fillId="0" borderId="10" xfId="0" applyFont="1" applyFill="1" applyBorder="1" applyAlignment="1">
      <alignment horizontal="right" vertical="center"/>
    </xf>
    <xf numFmtId="0" fontId="54" fillId="0" borderId="10" xfId="0" applyFont="1" applyFill="1" applyBorder="1" applyAlignment="1">
      <alignment horizontal="center" vertical="center"/>
    </xf>
    <xf numFmtId="3" fontId="51" fillId="34" borderId="10" xfId="0" applyNumberFormat="1" applyFont="1" applyFill="1" applyBorder="1" applyAlignment="1" applyProtection="1">
      <alignment horizontal="left" vertical="center"/>
      <protection/>
    </xf>
    <xf numFmtId="3" fontId="51" fillId="0" borderId="10" xfId="0" applyNumberFormat="1" applyFont="1" applyFill="1" applyBorder="1" applyAlignment="1" applyProtection="1">
      <alignment horizontal="left" vertical="center"/>
      <protection/>
    </xf>
    <xf numFmtId="0" fontId="51" fillId="0" borderId="10" xfId="67" applyFont="1" applyFill="1" applyBorder="1" applyAlignment="1">
      <alignment vertical="center" wrapText="1"/>
      <protection/>
    </xf>
    <xf numFmtId="0" fontId="51" fillId="0" borderId="10" xfId="0" applyFont="1" applyFill="1" applyBorder="1" applyAlignment="1">
      <alignment horizontal="left" vertical="center"/>
    </xf>
    <xf numFmtId="0" fontId="51" fillId="0" borderId="10" xfId="0" applyFont="1" applyFill="1" applyBorder="1" applyAlignment="1">
      <alignment vertical="center"/>
    </xf>
    <xf numFmtId="3" fontId="51" fillId="34" borderId="10" xfId="0" applyNumberFormat="1" applyFont="1" applyFill="1" applyBorder="1" applyAlignment="1" applyProtection="1">
      <alignment vertical="center"/>
      <protection/>
    </xf>
    <xf numFmtId="0" fontId="54" fillId="0" borderId="10" xfId="0" applyFont="1" applyFill="1" applyBorder="1" applyAlignment="1">
      <alignment horizontal="distributed" vertical="center"/>
    </xf>
    <xf numFmtId="0" fontId="54" fillId="0" borderId="10" xfId="0" applyFont="1" applyFill="1" applyBorder="1" applyAlignment="1">
      <alignment vertical="center"/>
    </xf>
    <xf numFmtId="1" fontId="51" fillId="0" borderId="10" xfId="0" applyNumberFormat="1" applyFont="1" applyFill="1" applyBorder="1" applyAlignment="1" applyProtection="1">
      <alignment vertical="center"/>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3" fontId="1" fillId="0" borderId="10" xfId="0" applyNumberFormat="1" applyFont="1" applyFill="1" applyBorder="1" applyAlignment="1" applyProtection="1">
      <alignment vertical="center"/>
      <protection/>
    </xf>
    <xf numFmtId="0" fontId="1" fillId="0" borderId="10" xfId="0" applyFont="1" applyFill="1" applyBorder="1" applyAlignment="1">
      <alignment vertical="center"/>
    </xf>
    <xf numFmtId="3" fontId="7" fillId="0" borderId="10" xfId="0" applyNumberFormat="1" applyFont="1" applyFill="1" applyBorder="1" applyAlignment="1" applyProtection="1">
      <alignment vertical="center"/>
      <protection/>
    </xf>
    <xf numFmtId="0" fontId="4" fillId="0" borderId="10" xfId="0" applyFont="1" applyFill="1" applyBorder="1" applyAlignment="1">
      <alignment horizontal="distributed" vertical="center"/>
    </xf>
    <xf numFmtId="0" fontId="0" fillId="0" borderId="10" xfId="0" applyFont="1" applyFill="1" applyBorder="1" applyAlignment="1">
      <alignment vertical="center"/>
    </xf>
    <xf numFmtId="0" fontId="4" fillId="0" borderId="10" xfId="0" applyFont="1" applyFill="1" applyBorder="1" applyAlignment="1">
      <alignment vertical="center"/>
    </xf>
    <xf numFmtId="1" fontId="1" fillId="0" borderId="10" xfId="0" applyNumberFormat="1" applyFont="1" applyFill="1" applyBorder="1" applyAlignment="1" applyProtection="1">
      <alignment vertical="center"/>
      <protection locked="0"/>
    </xf>
    <xf numFmtId="0" fontId="1" fillId="0" borderId="0" xfId="0" applyNumberFormat="1" applyFont="1" applyFill="1" applyAlignment="1" applyProtection="1">
      <alignment horizontal="right" vertical="center"/>
      <protection/>
    </xf>
    <xf numFmtId="0" fontId="2" fillId="0" borderId="0" xfId="69" applyFont="1" applyFill="1">
      <alignment/>
      <protection/>
    </xf>
    <xf numFmtId="0" fontId="51" fillId="0" borderId="0" xfId="69" applyFont="1" applyFill="1">
      <alignment/>
      <protection/>
    </xf>
    <xf numFmtId="0" fontId="34" fillId="0" borderId="0" xfId="69" applyFont="1" applyFill="1">
      <alignment/>
      <protection/>
    </xf>
    <xf numFmtId="0" fontId="51" fillId="0" borderId="15" xfId="69" applyNumberFormat="1" applyFont="1" applyFill="1" applyBorder="1" applyAlignment="1" applyProtection="1">
      <alignment horizontal="right" vertical="center"/>
      <protection/>
    </xf>
    <xf numFmtId="0" fontId="51" fillId="0" borderId="10" xfId="69" applyNumberFormat="1" applyFont="1" applyFill="1" applyBorder="1" applyAlignment="1" applyProtection="1">
      <alignment horizontal="center" vertical="center"/>
      <protection/>
    </xf>
    <xf numFmtId="0" fontId="54" fillId="0" borderId="10" xfId="69" applyNumberFormat="1" applyFont="1" applyFill="1" applyBorder="1" applyAlignment="1" applyProtection="1">
      <alignment horizontal="center" vertical="center" wrapText="1"/>
      <protection/>
    </xf>
    <xf numFmtId="0" fontId="51" fillId="0" borderId="10" xfId="69" applyNumberFormat="1" applyFont="1" applyFill="1" applyBorder="1" applyAlignment="1" applyProtection="1">
      <alignment horizontal="center" vertical="center" wrapText="1"/>
      <protection/>
    </xf>
    <xf numFmtId="1" fontId="51" fillId="0" borderId="10" xfId="0" applyNumberFormat="1" applyFont="1" applyFill="1" applyBorder="1" applyAlignment="1" applyProtection="1">
      <alignment vertical="center" wrapText="1"/>
      <protection locked="0"/>
    </xf>
    <xf numFmtId="0" fontId="51" fillId="0" borderId="10" xfId="0" applyNumberFormat="1" applyFont="1" applyFill="1" applyBorder="1" applyAlignment="1" applyProtection="1">
      <alignment vertical="center" wrapText="1"/>
      <protection locked="0"/>
    </xf>
    <xf numFmtId="3" fontId="51" fillId="0" borderId="10" xfId="0" applyNumberFormat="1" applyFont="1" applyFill="1" applyBorder="1" applyAlignment="1" applyProtection="1">
      <alignment vertical="center" wrapText="1"/>
      <protection locked="0"/>
    </xf>
    <xf numFmtId="0" fontId="3" fillId="0" borderId="10" xfId="0" applyFont="1" applyBorder="1" applyAlignment="1">
      <alignment vertical="center"/>
    </xf>
    <xf numFmtId="3" fontId="51" fillId="0" borderId="10" xfId="69" applyNumberFormat="1" applyFont="1" applyFill="1" applyBorder="1" applyAlignment="1" applyProtection="1">
      <alignment horizontal="right" vertical="center"/>
      <protection/>
    </xf>
    <xf numFmtId="0" fontId="51" fillId="0" borderId="10" xfId="69" applyFont="1" applyFill="1" applyBorder="1">
      <alignment/>
      <protection/>
    </xf>
    <xf numFmtId="0" fontId="34" fillId="0" borderId="10" xfId="69" applyFont="1" applyFill="1" applyBorder="1">
      <alignment/>
      <protection/>
    </xf>
    <xf numFmtId="0" fontId="51" fillId="0" borderId="10" xfId="0" applyFont="1" applyBorder="1" applyAlignment="1" applyProtection="1">
      <alignment vertical="center" wrapText="1"/>
      <protection locked="0"/>
    </xf>
    <xf numFmtId="0" fontId="0" fillId="0" borderId="0" xfId="0" applyFont="1" applyFill="1" applyBorder="1" applyAlignment="1">
      <alignment/>
    </xf>
    <xf numFmtId="0" fontId="0" fillId="0" borderId="0" xfId="0" applyFont="1" applyFill="1" applyBorder="1" applyAlignment="1">
      <alignment wrapText="1"/>
    </xf>
    <xf numFmtId="178" fontId="0" fillId="0" borderId="0" xfId="0" applyNumberFormat="1" applyFont="1" applyFill="1" applyBorder="1" applyAlignment="1">
      <alignment/>
    </xf>
    <xf numFmtId="0" fontId="2" fillId="0" borderId="0" xfId="0" applyNumberFormat="1" applyFont="1" applyFill="1" applyBorder="1" applyAlignment="1" applyProtection="1">
      <alignment horizontal="center" vertical="center"/>
      <protection/>
    </xf>
    <xf numFmtId="178" fontId="2" fillId="0" borderId="0" xfId="0" applyNumberFormat="1" applyFont="1" applyFill="1" applyBorder="1" applyAlignment="1" applyProtection="1">
      <alignment horizontal="center" vertical="center"/>
      <protection/>
    </xf>
    <xf numFmtId="0" fontId="3" fillId="0" borderId="0" xfId="0" applyFont="1" applyFill="1" applyBorder="1" applyAlignment="1">
      <alignment vertical="center"/>
    </xf>
    <xf numFmtId="178" fontId="1" fillId="0" borderId="0" xfId="0" applyNumberFormat="1" applyFont="1" applyFill="1" applyBorder="1" applyAlignment="1">
      <alignment horizontal="right" vertical="center"/>
    </xf>
    <xf numFmtId="0" fontId="4" fillId="0" borderId="10" xfId="0" applyNumberFormat="1" applyFont="1" applyFill="1" applyBorder="1" applyAlignment="1" applyProtection="1">
      <alignment horizontal="center" vertical="center"/>
      <protection/>
    </xf>
    <xf numFmtId="178" fontId="4" fillId="0"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right" vertical="center"/>
      <protection/>
    </xf>
    <xf numFmtId="178" fontId="1"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protection/>
    </xf>
    <xf numFmtId="3" fontId="3" fillId="35" borderId="10" xfId="0" applyNumberFormat="1" applyFont="1" applyFill="1" applyBorder="1" applyAlignment="1" applyProtection="1">
      <alignment horizontal="right" vertical="center"/>
      <protection/>
    </xf>
    <xf numFmtId="0" fontId="51" fillId="34" borderId="0" xfId="0" applyFont="1" applyFill="1" applyAlignment="1">
      <alignment vertical="center"/>
    </xf>
    <xf numFmtId="0" fontId="2" fillId="34" borderId="0" xfId="0" applyFont="1" applyFill="1" applyAlignment="1">
      <alignment vertical="center"/>
    </xf>
    <xf numFmtId="0" fontId="10" fillId="34" borderId="0" xfId="0" applyFont="1" applyFill="1" applyAlignment="1">
      <alignment vertical="center"/>
    </xf>
    <xf numFmtId="0" fontId="51" fillId="34" borderId="0" xfId="0" applyFont="1" applyFill="1" applyAlignment="1">
      <alignment horizontal="right" vertical="center"/>
    </xf>
    <xf numFmtId="0" fontId="2" fillId="34" borderId="0" xfId="0" applyFont="1" applyFill="1" applyAlignment="1">
      <alignment horizontal="center" vertical="center"/>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1" fillId="34" borderId="10" xfId="0" applyFont="1" applyFill="1" applyBorder="1" applyAlignment="1">
      <alignment vertical="center"/>
    </xf>
    <xf numFmtId="1" fontId="8" fillId="34" borderId="10" xfId="0" applyNumberFormat="1" applyFont="1" applyFill="1" applyBorder="1" applyAlignment="1">
      <alignment vertical="center"/>
    </xf>
    <xf numFmtId="0" fontId="8" fillId="34" borderId="10" xfId="0" applyFont="1" applyFill="1" applyBorder="1" applyAlignment="1">
      <alignment vertical="center"/>
    </xf>
    <xf numFmtId="179" fontId="51" fillId="34" borderId="10" xfId="0" applyNumberFormat="1" applyFont="1" applyFill="1" applyBorder="1" applyAlignment="1" applyProtection="1">
      <alignment horizontal="left" vertical="center"/>
      <protection locked="0"/>
    </xf>
    <xf numFmtId="0" fontId="8" fillId="36" borderId="10" xfId="0" applyFont="1" applyFill="1" applyBorder="1" applyAlignment="1">
      <alignment vertical="center"/>
    </xf>
    <xf numFmtId="177" fontId="51" fillId="34" borderId="10" xfId="0" applyNumberFormat="1" applyFont="1" applyFill="1" applyBorder="1" applyAlignment="1" applyProtection="1">
      <alignment horizontal="left" vertical="center"/>
      <protection locked="0"/>
    </xf>
    <xf numFmtId="179" fontId="51" fillId="34" borderId="16" xfId="0" applyNumberFormat="1" applyFont="1" applyFill="1" applyBorder="1" applyAlignment="1" applyProtection="1">
      <alignment horizontal="left" vertical="center"/>
      <protection locked="0"/>
    </xf>
    <xf numFmtId="177" fontId="51" fillId="34" borderId="16" xfId="0" applyNumberFormat="1" applyFont="1" applyFill="1" applyBorder="1" applyAlignment="1" applyProtection="1">
      <alignment horizontal="left" vertical="center"/>
      <protection locked="0"/>
    </xf>
    <xf numFmtId="0" fontId="12" fillId="34" borderId="10" xfId="0" applyFont="1" applyFill="1" applyBorder="1" applyAlignment="1">
      <alignment vertical="center"/>
    </xf>
    <xf numFmtId="1" fontId="8" fillId="36" borderId="10" xfId="0" applyNumberFormat="1" applyFont="1" applyFill="1" applyBorder="1" applyAlignment="1" applyProtection="1">
      <alignment vertical="center"/>
      <protection locked="0"/>
    </xf>
    <xf numFmtId="0" fontId="8" fillId="36" borderId="10" xfId="0" applyNumberFormat="1" applyFont="1" applyFill="1" applyBorder="1" applyAlignment="1" applyProtection="1">
      <alignment vertical="center"/>
      <protection locked="0"/>
    </xf>
    <xf numFmtId="0" fontId="55" fillId="34" borderId="10" xfId="0" applyFont="1" applyFill="1" applyBorder="1" applyAlignment="1">
      <alignment vertical="center"/>
    </xf>
    <xf numFmtId="0" fontId="51" fillId="34" borderId="10" xfId="0" applyFont="1" applyFill="1" applyBorder="1" applyAlignment="1">
      <alignment vertical="center"/>
    </xf>
    <xf numFmtId="0" fontId="51" fillId="34" borderId="10" xfId="0" applyFont="1" applyFill="1" applyBorder="1" applyAlignment="1">
      <alignment horizontal="left" vertical="center"/>
    </xf>
    <xf numFmtId="0" fontId="55" fillId="36" borderId="10" xfId="0" applyFont="1" applyFill="1" applyBorder="1" applyAlignment="1">
      <alignment vertical="center"/>
    </xf>
    <xf numFmtId="0" fontId="51" fillId="34" borderId="17" xfId="0" applyFont="1" applyFill="1" applyBorder="1" applyAlignment="1">
      <alignment vertical="center"/>
    </xf>
    <xf numFmtId="0" fontId="56" fillId="36" borderId="10" xfId="0" applyFont="1" applyFill="1" applyBorder="1" applyAlignment="1">
      <alignment vertical="center"/>
    </xf>
    <xf numFmtId="0" fontId="56" fillId="34" borderId="10" xfId="0" applyFont="1" applyFill="1" applyBorder="1" applyAlignment="1">
      <alignment vertical="center"/>
    </xf>
    <xf numFmtId="0" fontId="8" fillId="34" borderId="10" xfId="0" applyFont="1" applyFill="1" applyBorder="1" applyAlignment="1">
      <alignment vertical="center"/>
    </xf>
    <xf numFmtId="0" fontId="54" fillId="34" borderId="10" xfId="0" applyFont="1" applyFill="1" applyBorder="1" applyAlignment="1">
      <alignment horizontal="distributed" vertical="center"/>
    </xf>
    <xf numFmtId="1" fontId="51" fillId="34" borderId="10" xfId="0" applyNumberFormat="1" applyFont="1" applyFill="1" applyBorder="1" applyAlignment="1">
      <alignment vertical="center"/>
    </xf>
    <xf numFmtId="0" fontId="34"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right" vertical="center"/>
    </xf>
    <xf numFmtId="0" fontId="54" fillId="0" borderId="10" xfId="0" applyFont="1" applyFill="1" applyBorder="1" applyAlignment="1">
      <alignment horizontal="center" vertical="center" wrapText="1"/>
    </xf>
    <xf numFmtId="178" fontId="1" fillId="0" borderId="10" xfId="0" applyNumberFormat="1" applyFont="1" applyFill="1" applyBorder="1" applyAlignment="1">
      <alignment vertical="center"/>
    </xf>
    <xf numFmtId="0" fontId="57" fillId="0" borderId="10" xfId="0" applyFont="1" applyFill="1" applyBorder="1" applyAlignment="1">
      <alignment vertical="center"/>
    </xf>
    <xf numFmtId="0" fontId="51" fillId="0" borderId="18" xfId="0" applyFont="1" applyFill="1" applyBorder="1" applyAlignment="1">
      <alignment horizontal="lef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百分比 2" xfId="63"/>
    <cellStyle name="常规 3 2" xfId="64"/>
    <cellStyle name="常规 2 2" xfId="65"/>
    <cellStyle name="常规 10" xfId="66"/>
    <cellStyle name="常规 2" xfId="67"/>
    <cellStyle name="常规 3" xfId="68"/>
    <cellStyle name="常规 4"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2017&#24180;&#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9">
        <row r="6">
          <cell r="C6">
            <v>0</v>
          </cell>
          <cell r="P6">
            <v>0</v>
          </cell>
          <cell r="Z6">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showGridLines="0" zoomScale="93" zoomScaleNormal="93" zoomScaleSheetLayoutView="100" workbookViewId="0" topLeftCell="A1">
      <pane ySplit="4" topLeftCell="A37" activePane="bottomLeft" state="frozen"/>
      <selection pane="bottomLeft" activeCell="B18" sqref="B18"/>
    </sheetView>
  </sheetViews>
  <sheetFormatPr defaultColWidth="9.00390625" defaultRowHeight="14.25"/>
  <cols>
    <col min="1" max="1" width="36.25390625" style="120" customWidth="1"/>
    <col min="2" max="2" width="22.75390625" style="120" customWidth="1"/>
    <col min="3" max="3" width="21.75390625" style="120" customWidth="1"/>
    <col min="4" max="4" width="20.50390625" style="120" customWidth="1"/>
    <col min="5" max="16384" width="9.00390625" style="120" customWidth="1"/>
  </cols>
  <sheetData>
    <row r="1" ht="18" customHeight="1">
      <c r="A1" s="35"/>
    </row>
    <row r="2" spans="1:4" s="34" customFormat="1" ht="20.25">
      <c r="A2" s="33" t="s">
        <v>0</v>
      </c>
      <c r="B2" s="33"/>
      <c r="C2" s="33"/>
      <c r="D2" s="33"/>
    </row>
    <row r="3" ht="20.25" customHeight="1">
      <c r="D3" s="121" t="s">
        <v>1</v>
      </c>
    </row>
    <row r="4" spans="1:4" ht="31.5" customHeight="1">
      <c r="A4" s="42" t="s">
        <v>2</v>
      </c>
      <c r="B4" s="122" t="s">
        <v>3</v>
      </c>
      <c r="C4" s="42" t="s">
        <v>4</v>
      </c>
      <c r="D4" s="122" t="s">
        <v>5</v>
      </c>
    </row>
    <row r="5" spans="1:4" ht="19.5" customHeight="1">
      <c r="A5" s="40" t="s">
        <v>6</v>
      </c>
      <c r="B5" s="56">
        <v>6027</v>
      </c>
      <c r="C5" s="56">
        <f>SUM(C6:C21)</f>
        <v>6900</v>
      </c>
      <c r="D5" s="123">
        <f>C5/B5</f>
        <v>1.1448481831757094</v>
      </c>
    </row>
    <row r="6" spans="1:4" ht="19.5" customHeight="1">
      <c r="A6" s="40" t="s">
        <v>7</v>
      </c>
      <c r="B6" s="56">
        <v>3269</v>
      </c>
      <c r="C6" s="56">
        <v>3700</v>
      </c>
      <c r="D6" s="123">
        <f aca="true" t="shared" si="0" ref="D6:D33">C6/B6</f>
        <v>1.1318446007953502</v>
      </c>
    </row>
    <row r="7" spans="1:4" ht="19.5" customHeight="1">
      <c r="A7" s="40" t="s">
        <v>8</v>
      </c>
      <c r="B7" s="56">
        <v>1302</v>
      </c>
      <c r="C7" s="56">
        <v>1435</v>
      </c>
      <c r="D7" s="123">
        <f t="shared" si="0"/>
        <v>1.1021505376344085</v>
      </c>
    </row>
    <row r="8" spans="1:4" ht="19.5" customHeight="1">
      <c r="A8" s="40" t="s">
        <v>9</v>
      </c>
      <c r="B8" s="56"/>
      <c r="C8" s="56"/>
      <c r="D8" s="123"/>
    </row>
    <row r="9" spans="1:4" ht="19.5" customHeight="1">
      <c r="A9" s="40" t="s">
        <v>10</v>
      </c>
      <c r="B9" s="56">
        <v>212</v>
      </c>
      <c r="C9" s="56">
        <v>260</v>
      </c>
      <c r="D9" s="123">
        <f t="shared" si="0"/>
        <v>1.2264150943396226</v>
      </c>
    </row>
    <row r="10" spans="1:4" ht="19.5" customHeight="1">
      <c r="A10" s="40" t="s">
        <v>11</v>
      </c>
      <c r="B10" s="56">
        <v>977</v>
      </c>
      <c r="C10" s="56">
        <v>1200</v>
      </c>
      <c r="D10" s="123">
        <f t="shared" si="0"/>
        <v>1.2282497441146367</v>
      </c>
    </row>
    <row r="11" spans="1:4" ht="19.5" customHeight="1">
      <c r="A11" s="40" t="s">
        <v>12</v>
      </c>
      <c r="B11" s="56"/>
      <c r="C11" s="56"/>
      <c r="D11" s="123"/>
    </row>
    <row r="12" spans="1:4" ht="19.5" customHeight="1">
      <c r="A12" s="40" t="s">
        <v>13</v>
      </c>
      <c r="B12" s="56">
        <v>56</v>
      </c>
      <c r="C12" s="56">
        <v>60</v>
      </c>
      <c r="D12" s="123">
        <f t="shared" si="0"/>
        <v>1.0714285714285714</v>
      </c>
    </row>
    <row r="13" spans="1:4" ht="19.5" customHeight="1">
      <c r="A13" s="40" t="s">
        <v>14</v>
      </c>
      <c r="B13" s="56">
        <v>91</v>
      </c>
      <c r="C13" s="56">
        <v>110</v>
      </c>
      <c r="D13" s="123">
        <f t="shared" si="0"/>
        <v>1.2087912087912087</v>
      </c>
    </row>
    <row r="14" spans="1:4" ht="19.5" customHeight="1">
      <c r="A14" s="40" t="s">
        <v>15</v>
      </c>
      <c r="B14" s="56">
        <v>113</v>
      </c>
      <c r="C14" s="56">
        <v>120</v>
      </c>
      <c r="D14" s="123">
        <f t="shared" si="0"/>
        <v>1.0619469026548674</v>
      </c>
    </row>
    <row r="15" spans="1:4" ht="19.5" customHeight="1">
      <c r="A15" s="40" t="s">
        <v>16</v>
      </c>
      <c r="B15" s="56">
        <v>-1</v>
      </c>
      <c r="C15" s="56"/>
      <c r="D15" s="123">
        <f t="shared" si="0"/>
        <v>0</v>
      </c>
    </row>
    <row r="16" spans="1:4" ht="19.5" customHeight="1">
      <c r="A16" s="40" t="s">
        <v>17</v>
      </c>
      <c r="B16" s="56">
        <v>4</v>
      </c>
      <c r="C16" s="56">
        <v>5</v>
      </c>
      <c r="D16" s="123">
        <f t="shared" si="0"/>
        <v>1.25</v>
      </c>
    </row>
    <row r="17" spans="1:4" ht="19.5" customHeight="1">
      <c r="A17" s="40" t="s">
        <v>18</v>
      </c>
      <c r="B17" s="56"/>
      <c r="C17" s="56"/>
      <c r="D17" s="123"/>
    </row>
    <row r="18" spans="1:4" ht="19.5" customHeight="1">
      <c r="A18" s="40" t="s">
        <v>19</v>
      </c>
      <c r="B18" s="56">
        <v>9</v>
      </c>
      <c r="C18" s="56">
        <v>10</v>
      </c>
      <c r="D18" s="123">
        <f t="shared" si="0"/>
        <v>1.1111111111111112</v>
      </c>
    </row>
    <row r="19" spans="1:4" ht="19.5" customHeight="1">
      <c r="A19" s="40" t="s">
        <v>20</v>
      </c>
      <c r="B19" s="56"/>
      <c r="C19" s="56"/>
      <c r="D19" s="123"/>
    </row>
    <row r="20" spans="1:4" ht="19.5" customHeight="1">
      <c r="A20" s="40" t="s">
        <v>21</v>
      </c>
      <c r="B20" s="56"/>
      <c r="C20" s="56"/>
      <c r="D20" s="123"/>
    </row>
    <row r="21" spans="1:4" ht="19.5" customHeight="1">
      <c r="A21" s="40" t="s">
        <v>22</v>
      </c>
      <c r="B21" s="56">
        <v>-5</v>
      </c>
      <c r="C21" s="56"/>
      <c r="D21" s="123">
        <f t="shared" si="0"/>
        <v>0</v>
      </c>
    </row>
    <row r="22" spans="1:4" ht="21" customHeight="1">
      <c r="A22" s="40" t="s">
        <v>23</v>
      </c>
      <c r="B22" s="56">
        <v>421</v>
      </c>
      <c r="C22" s="56">
        <f>SUM(C23:C30)</f>
        <v>200</v>
      </c>
      <c r="D22" s="123">
        <f t="shared" si="0"/>
        <v>0.4750593824228028</v>
      </c>
    </row>
    <row r="23" spans="1:4" ht="19.5" customHeight="1">
      <c r="A23" s="40" t="s">
        <v>24</v>
      </c>
      <c r="B23" s="56"/>
      <c r="C23" s="56"/>
      <c r="D23" s="123"/>
    </row>
    <row r="24" spans="1:4" ht="19.5" customHeight="1">
      <c r="A24" s="40" t="s">
        <v>25</v>
      </c>
      <c r="B24" s="56"/>
      <c r="C24" s="56"/>
      <c r="D24" s="123"/>
    </row>
    <row r="25" spans="1:4" ht="19.5" customHeight="1">
      <c r="A25" s="40" t="s">
        <v>26</v>
      </c>
      <c r="B25" s="56">
        <v>288</v>
      </c>
      <c r="C25" s="56">
        <v>170</v>
      </c>
      <c r="D25" s="123">
        <f t="shared" si="0"/>
        <v>0.5902777777777778</v>
      </c>
    </row>
    <row r="26" spans="1:4" ht="19.5" customHeight="1">
      <c r="A26" s="40" t="s">
        <v>27</v>
      </c>
      <c r="B26" s="56"/>
      <c r="C26" s="56"/>
      <c r="D26" s="123"/>
    </row>
    <row r="27" spans="1:4" ht="19.5" customHeight="1">
      <c r="A27" s="40" t="s">
        <v>28</v>
      </c>
      <c r="B27" s="56">
        <v>30</v>
      </c>
      <c r="C27" s="56">
        <v>30</v>
      </c>
      <c r="D27" s="123">
        <f t="shared" si="0"/>
        <v>1</v>
      </c>
    </row>
    <row r="28" spans="1:4" ht="19.5" customHeight="1">
      <c r="A28" s="40" t="s">
        <v>29</v>
      </c>
      <c r="B28" s="56">
        <v>7</v>
      </c>
      <c r="C28" s="56"/>
      <c r="D28" s="123">
        <f t="shared" si="0"/>
        <v>0</v>
      </c>
    </row>
    <row r="29" spans="1:4" s="119" customFormat="1" ht="19.5" customHeight="1">
      <c r="A29" s="40" t="s">
        <v>30</v>
      </c>
      <c r="B29" s="124"/>
      <c r="C29" s="124"/>
      <c r="D29" s="123"/>
    </row>
    <row r="30" spans="1:4" s="119" customFormat="1" ht="19.5" customHeight="1">
      <c r="A30" s="40" t="s">
        <v>31</v>
      </c>
      <c r="B30" s="56">
        <v>96</v>
      </c>
      <c r="C30" s="124"/>
      <c r="D30" s="123">
        <f t="shared" si="0"/>
        <v>0</v>
      </c>
    </row>
    <row r="31" spans="1:4" s="119" customFormat="1" ht="19.5" customHeight="1">
      <c r="A31" s="40" t="s">
        <v>32</v>
      </c>
      <c r="B31" s="124"/>
      <c r="C31" s="124"/>
      <c r="D31" s="123"/>
    </row>
    <row r="32" spans="1:4" ht="19.5" customHeight="1">
      <c r="A32" s="40" t="s">
        <v>32</v>
      </c>
      <c r="B32" s="56"/>
      <c r="C32" s="56"/>
      <c r="D32" s="123"/>
    </row>
    <row r="33" spans="1:4" ht="19.5" customHeight="1">
      <c r="A33" s="49" t="s">
        <v>33</v>
      </c>
      <c r="B33" s="56">
        <f>B22+B5</f>
        <v>6448</v>
      </c>
      <c r="C33" s="56">
        <f>SUM(C5,C22)</f>
        <v>7100</v>
      </c>
      <c r="D33" s="123">
        <f>C33/B33</f>
        <v>1.1011166253101736</v>
      </c>
    </row>
    <row r="34" spans="1:4" ht="18.75" customHeight="1">
      <c r="A34" s="125" t="s">
        <v>32</v>
      </c>
      <c r="B34" s="125"/>
      <c r="C34" s="125"/>
      <c r="D34" s="125"/>
    </row>
    <row r="35" ht="19.5" customHeight="1"/>
    <row r="36" ht="19.5" customHeight="1"/>
    <row r="37" ht="19.5" customHeight="1"/>
    <row r="38" ht="19.5" customHeight="1"/>
  </sheetData>
  <sheetProtection/>
  <mergeCells count="2">
    <mergeCell ref="A2:D2"/>
    <mergeCell ref="A34:D34"/>
  </mergeCells>
  <printOptions horizontalCentered="1"/>
  <pageMargins left="0.47" right="0.47" top="0.2" bottom="0.08" header="0" footer="0"/>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1:J15"/>
  <sheetViews>
    <sheetView zoomScaleSheetLayoutView="100" workbookViewId="0" topLeftCell="A1">
      <selection activeCell="I26" sqref="I26"/>
    </sheetView>
  </sheetViews>
  <sheetFormatPr defaultColWidth="9.125" defaultRowHeight="14.25"/>
  <cols>
    <col min="1" max="1" width="33.50390625" style="26" customWidth="1"/>
    <col min="2" max="9" width="12.625" style="26" customWidth="1"/>
    <col min="10" max="10" width="12.125" style="26" customWidth="1"/>
    <col min="11" max="16384" width="9.125" style="26" customWidth="1"/>
  </cols>
  <sheetData>
    <row r="1" spans="1:10" s="26" customFormat="1" ht="33.75" customHeight="1">
      <c r="A1" s="1" t="s">
        <v>1429</v>
      </c>
      <c r="B1" s="1"/>
      <c r="C1" s="1"/>
      <c r="D1" s="1"/>
      <c r="E1" s="1"/>
      <c r="F1" s="8"/>
      <c r="G1" s="8"/>
      <c r="H1" s="8"/>
      <c r="I1" s="8"/>
      <c r="J1" s="8"/>
    </row>
    <row r="2" spans="2:10" s="26" customFormat="1" ht="16.5" customHeight="1">
      <c r="B2" s="27"/>
      <c r="C2" s="27"/>
      <c r="D2" s="27"/>
      <c r="E2" s="27" t="s">
        <v>1012</v>
      </c>
      <c r="F2" s="27"/>
      <c r="G2" s="27"/>
      <c r="H2" s="27"/>
      <c r="I2" s="27"/>
      <c r="J2" s="27"/>
    </row>
    <row r="3" spans="1:5" s="26" customFormat="1" ht="16.5" customHeight="1">
      <c r="A3" s="5" t="s">
        <v>2</v>
      </c>
      <c r="B3" s="5" t="s">
        <v>1129</v>
      </c>
      <c r="C3" s="5" t="s">
        <v>1131</v>
      </c>
      <c r="D3" s="5"/>
      <c r="E3" s="5"/>
    </row>
    <row r="4" spans="1:5" s="26" customFormat="1" ht="16.5" customHeight="1">
      <c r="A4" s="5"/>
      <c r="B4" s="5"/>
      <c r="C4" s="5" t="s">
        <v>1132</v>
      </c>
      <c r="D4" s="5" t="s">
        <v>1137</v>
      </c>
      <c r="E4" s="5" t="s">
        <v>1138</v>
      </c>
    </row>
    <row r="5" spans="1:5" s="26" customFormat="1" ht="16.5" customHeight="1">
      <c r="A5" s="28" t="s">
        <v>1139</v>
      </c>
      <c r="B5" s="6"/>
      <c r="C5" s="6">
        <f>E5+D5</f>
        <v>0</v>
      </c>
      <c r="D5" s="6">
        <v>0</v>
      </c>
      <c r="E5" s="6">
        <v>0</v>
      </c>
    </row>
    <row r="6" spans="1:5" s="26" customFormat="1" ht="16.5" customHeight="1">
      <c r="A6" s="28" t="s">
        <v>1140</v>
      </c>
      <c r="B6" s="6"/>
      <c r="C6" s="6">
        <v>0</v>
      </c>
      <c r="D6" s="7"/>
      <c r="E6" s="7"/>
    </row>
    <row r="7" spans="1:5" s="26" customFormat="1" ht="16.5" customHeight="1">
      <c r="A7" s="28" t="s">
        <v>1141</v>
      </c>
      <c r="B7" s="6"/>
      <c r="C7" s="6">
        <f aca="true" t="shared" si="0" ref="C7:C11">D7</f>
        <v>0</v>
      </c>
      <c r="D7" s="6">
        <f>D8+D10+D11</f>
        <v>0</v>
      </c>
      <c r="E7" s="7"/>
    </row>
    <row r="8" spans="1:5" s="26" customFormat="1" ht="16.5" customHeight="1">
      <c r="A8" s="28" t="s">
        <v>1430</v>
      </c>
      <c r="B8" s="6"/>
      <c r="C8" s="6">
        <f t="shared" si="0"/>
        <v>0</v>
      </c>
      <c r="D8" s="6">
        <v>0</v>
      </c>
      <c r="E8" s="7"/>
    </row>
    <row r="9" spans="1:5" s="26" customFormat="1" ht="16.5" customHeight="1">
      <c r="A9" s="28" t="s">
        <v>1431</v>
      </c>
      <c r="B9" s="6"/>
      <c r="C9" s="7"/>
      <c r="D9" s="7"/>
      <c r="E9" s="7"/>
    </row>
    <row r="10" spans="1:5" s="26" customFormat="1" ht="16.5" customHeight="1">
      <c r="A10" s="28" t="s">
        <v>1432</v>
      </c>
      <c r="B10" s="6"/>
      <c r="C10" s="6">
        <f t="shared" si="0"/>
        <v>0</v>
      </c>
      <c r="D10" s="6">
        <v>0</v>
      </c>
      <c r="E10" s="7"/>
    </row>
    <row r="11" spans="1:5" s="26" customFormat="1" ht="16.5" customHeight="1">
      <c r="A11" s="28" t="s">
        <v>1433</v>
      </c>
      <c r="B11" s="6"/>
      <c r="C11" s="6">
        <f t="shared" si="0"/>
        <v>0</v>
      </c>
      <c r="D11" s="6">
        <v>0</v>
      </c>
      <c r="E11" s="7"/>
    </row>
    <row r="12" spans="1:5" s="26" customFormat="1" ht="16.5" customHeight="1">
      <c r="A12" s="28" t="s">
        <v>1434</v>
      </c>
      <c r="B12" s="6"/>
      <c r="C12" s="7"/>
      <c r="D12" s="7"/>
      <c r="E12" s="7"/>
    </row>
    <row r="13" spans="1:5" s="26" customFormat="1" ht="16.5" customHeight="1">
      <c r="A13" s="28" t="s">
        <v>1142</v>
      </c>
      <c r="B13" s="6"/>
      <c r="C13" s="6">
        <f>E13+D13</f>
        <v>0</v>
      </c>
      <c r="D13" s="6">
        <v>0</v>
      </c>
      <c r="E13" s="6">
        <v>0</v>
      </c>
    </row>
    <row r="14" spans="1:5" s="26" customFormat="1" ht="16.5" customHeight="1">
      <c r="A14" s="28" t="s">
        <v>1435</v>
      </c>
      <c r="B14" s="6"/>
      <c r="C14" s="6">
        <f>E14+D14</f>
        <v>0</v>
      </c>
      <c r="D14" s="6">
        <v>0</v>
      </c>
      <c r="E14" s="6">
        <v>0</v>
      </c>
    </row>
    <row r="15" spans="1:5" s="26" customFormat="1" ht="16.5" customHeight="1">
      <c r="A15" s="28" t="s">
        <v>1144</v>
      </c>
      <c r="B15" s="6"/>
      <c r="C15" s="6">
        <f>SUM(D15:E15)</f>
        <v>0</v>
      </c>
      <c r="D15" s="6">
        <f>D7+D5-D13-D14</f>
        <v>0</v>
      </c>
      <c r="E15" s="6">
        <f>E5-E13-E14</f>
        <v>0</v>
      </c>
    </row>
  </sheetData>
  <sheetProtection/>
  <mergeCells count="4">
    <mergeCell ref="A1:E1"/>
    <mergeCell ref="C3:E3"/>
    <mergeCell ref="A3:A4"/>
    <mergeCell ref="B3:B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8"/>
  <sheetViews>
    <sheetView workbookViewId="0" topLeftCell="A1">
      <selection activeCell="M20" sqref="M20"/>
    </sheetView>
  </sheetViews>
  <sheetFormatPr defaultColWidth="7.75390625" defaultRowHeight="14.25"/>
  <cols>
    <col min="1" max="1" width="9.875" style="10" customWidth="1"/>
    <col min="2" max="2" width="34.625" style="10" customWidth="1"/>
    <col min="3" max="9" width="12.125" style="10" customWidth="1"/>
    <col min="10" max="16384" width="7.75390625" style="10" customWidth="1"/>
  </cols>
  <sheetData>
    <row r="1" spans="1:9" ht="34.5" customHeight="1">
      <c r="A1" s="11" t="s">
        <v>1436</v>
      </c>
      <c r="B1" s="11"/>
      <c r="C1" s="11"/>
      <c r="D1" s="11"/>
      <c r="E1" s="11"/>
      <c r="F1" s="11"/>
      <c r="G1" s="11"/>
      <c r="H1" s="11"/>
      <c r="I1" s="11"/>
    </row>
    <row r="2" spans="1:9" ht="21" customHeight="1">
      <c r="A2" s="12" t="s">
        <v>1</v>
      </c>
      <c r="B2" s="12"/>
      <c r="C2" s="12"/>
      <c r="D2" s="12"/>
      <c r="E2" s="12"/>
      <c r="F2" s="12"/>
      <c r="G2" s="12"/>
      <c r="H2" s="12"/>
      <c r="I2" s="12"/>
    </row>
    <row r="3" spans="1:9" ht="33" customHeight="1">
      <c r="A3" s="13" t="s">
        <v>1437</v>
      </c>
      <c r="B3" s="13" t="s">
        <v>1438</v>
      </c>
      <c r="C3" s="13" t="s">
        <v>1439</v>
      </c>
      <c r="D3" s="14"/>
      <c r="E3" s="14"/>
      <c r="F3" s="13" t="s">
        <v>1440</v>
      </c>
      <c r="G3" s="14"/>
      <c r="H3" s="14"/>
      <c r="I3" s="13" t="s">
        <v>1441</v>
      </c>
    </row>
    <row r="4" spans="1:9" ht="33" customHeight="1">
      <c r="A4" s="14"/>
      <c r="B4" s="14"/>
      <c r="C4" s="13" t="s">
        <v>1132</v>
      </c>
      <c r="D4" s="13" t="s">
        <v>1442</v>
      </c>
      <c r="E4" s="13" t="s">
        <v>1443</v>
      </c>
      <c r="F4" s="13" t="s">
        <v>1132</v>
      </c>
      <c r="G4" s="13" t="s">
        <v>1442</v>
      </c>
      <c r="H4" s="13" t="s">
        <v>1443</v>
      </c>
      <c r="I4" s="14"/>
    </row>
    <row r="5" spans="1:9" ht="20.25" customHeight="1">
      <c r="A5" s="21"/>
      <c r="B5" s="15" t="s">
        <v>1444</v>
      </c>
      <c r="C5" s="16" t="s">
        <v>1445</v>
      </c>
      <c r="D5" s="16" t="s">
        <v>1446</v>
      </c>
      <c r="E5" s="16" t="s">
        <v>1447</v>
      </c>
      <c r="F5" s="16" t="s">
        <v>1448</v>
      </c>
      <c r="G5" s="16" t="s">
        <v>1449</v>
      </c>
      <c r="H5" s="16" t="s">
        <v>1450</v>
      </c>
      <c r="I5" s="15" t="s">
        <v>1451</v>
      </c>
    </row>
    <row r="6" spans="1:9" ht="21.75" customHeight="1">
      <c r="A6" s="17" t="s">
        <v>1452</v>
      </c>
      <c r="B6" s="17" t="s">
        <v>1453</v>
      </c>
      <c r="C6" s="18"/>
      <c r="D6" s="18"/>
      <c r="E6" s="18"/>
      <c r="F6" s="18"/>
      <c r="G6" s="18"/>
      <c r="H6" s="18"/>
      <c r="I6" s="25"/>
    </row>
    <row r="7" spans="1:9" ht="21.75" customHeight="1">
      <c r="A7" s="19" t="s">
        <v>1454</v>
      </c>
      <c r="B7" s="19" t="s">
        <v>1454</v>
      </c>
      <c r="C7" s="18"/>
      <c r="D7" s="18"/>
      <c r="E7" s="18"/>
      <c r="F7" s="18"/>
      <c r="G7" s="18"/>
      <c r="H7" s="18"/>
      <c r="I7" s="18"/>
    </row>
    <row r="8" spans="1:9" ht="21.75" customHeight="1">
      <c r="A8" s="17" t="s">
        <v>1455</v>
      </c>
      <c r="B8" s="17" t="s">
        <v>1456</v>
      </c>
      <c r="C8" s="18"/>
      <c r="D8" s="18"/>
      <c r="E8" s="18"/>
      <c r="F8" s="18"/>
      <c r="G8" s="18"/>
      <c r="H8" s="18"/>
      <c r="I8" s="25"/>
    </row>
    <row r="9" spans="1:9" ht="21.75" customHeight="1">
      <c r="A9" s="19" t="s">
        <v>1454</v>
      </c>
      <c r="B9" s="19" t="s">
        <v>1454</v>
      </c>
      <c r="C9" s="18"/>
      <c r="D9" s="18"/>
      <c r="E9" s="18"/>
      <c r="F9" s="18"/>
      <c r="G9" s="18"/>
      <c r="H9" s="18"/>
      <c r="I9" s="18"/>
    </row>
    <row r="10" spans="1:9" ht="21.75" customHeight="1">
      <c r="A10" s="17" t="s">
        <v>1457</v>
      </c>
      <c r="B10" s="17" t="s">
        <v>1458</v>
      </c>
      <c r="C10" s="18"/>
      <c r="D10" s="18"/>
      <c r="E10" s="18"/>
      <c r="F10" s="18"/>
      <c r="G10" s="18"/>
      <c r="H10" s="18"/>
      <c r="I10" s="25"/>
    </row>
    <row r="11" spans="1:9" ht="21.75" customHeight="1">
      <c r="A11" s="19" t="s">
        <v>1454</v>
      </c>
      <c r="B11" s="19" t="s">
        <v>1454</v>
      </c>
      <c r="C11" s="18"/>
      <c r="D11" s="18"/>
      <c r="E11" s="18"/>
      <c r="F11" s="18"/>
      <c r="G11" s="18"/>
      <c r="H11" s="18"/>
      <c r="I11" s="18"/>
    </row>
    <row r="12" spans="1:9" ht="21.75" customHeight="1">
      <c r="A12" s="17" t="s">
        <v>1459</v>
      </c>
      <c r="B12" s="17" t="s">
        <v>1460</v>
      </c>
      <c r="C12" s="18"/>
      <c r="D12" s="18"/>
      <c r="E12" s="18"/>
      <c r="F12" s="18"/>
      <c r="G12" s="18"/>
      <c r="H12" s="18"/>
      <c r="I12" s="25"/>
    </row>
    <row r="13" spans="1:9" ht="21.75" customHeight="1">
      <c r="A13" s="19" t="s">
        <v>1454</v>
      </c>
      <c r="B13" s="19" t="s">
        <v>1454</v>
      </c>
      <c r="C13" s="18"/>
      <c r="D13" s="18"/>
      <c r="E13" s="18"/>
      <c r="F13" s="18"/>
      <c r="G13" s="18"/>
      <c r="H13" s="18"/>
      <c r="I13" s="18"/>
    </row>
    <row r="14" spans="1:9" ht="21.75" customHeight="1">
      <c r="A14" s="17" t="s">
        <v>1461</v>
      </c>
      <c r="B14" s="17" t="s">
        <v>1462</v>
      </c>
      <c r="C14" s="18"/>
      <c r="D14" s="18"/>
      <c r="E14" s="18"/>
      <c r="F14" s="18"/>
      <c r="G14" s="18"/>
      <c r="H14" s="18"/>
      <c r="I14" s="25"/>
    </row>
    <row r="15" spans="1:9" ht="21.75" customHeight="1">
      <c r="A15" s="20" t="s">
        <v>33</v>
      </c>
      <c r="B15" s="21"/>
      <c r="C15" s="18"/>
      <c r="D15" s="18"/>
      <c r="E15" s="18"/>
      <c r="F15" s="18"/>
      <c r="G15" s="18"/>
      <c r="H15" s="18"/>
      <c r="I15" s="25"/>
    </row>
    <row r="16" spans="1:9" ht="21.75" customHeight="1">
      <c r="A16" s="20" t="s">
        <v>1463</v>
      </c>
      <c r="B16" s="21" t="s">
        <v>1463</v>
      </c>
      <c r="C16" s="18"/>
      <c r="D16" s="18"/>
      <c r="E16" s="18"/>
      <c r="F16" s="18"/>
      <c r="G16" s="18"/>
      <c r="H16" s="18"/>
      <c r="I16" s="25"/>
    </row>
    <row r="17" spans="1:9" ht="21.75" customHeight="1">
      <c r="A17" s="20" t="s">
        <v>1464</v>
      </c>
      <c r="B17" s="21"/>
      <c r="C17" s="18"/>
      <c r="D17" s="18"/>
      <c r="E17" s="18"/>
      <c r="F17" s="18"/>
      <c r="G17" s="18"/>
      <c r="H17" s="18"/>
      <c r="I17" s="25"/>
    </row>
    <row r="18" spans="1:9" ht="21.75" customHeight="1">
      <c r="A18" s="20" t="s">
        <v>1465</v>
      </c>
      <c r="B18" s="21"/>
      <c r="C18" s="23"/>
      <c r="D18" s="23"/>
      <c r="E18" s="23"/>
      <c r="F18" s="23"/>
      <c r="G18" s="23"/>
      <c r="H18" s="23"/>
      <c r="I18" s="23"/>
    </row>
  </sheetData>
  <sheetProtection/>
  <mergeCells count="11">
    <mergeCell ref="A1:I1"/>
    <mergeCell ref="A2:I2"/>
    <mergeCell ref="C3:E3"/>
    <mergeCell ref="F3:H3"/>
    <mergeCell ref="A15:B15"/>
    <mergeCell ref="A16:B16"/>
    <mergeCell ref="A17:B17"/>
    <mergeCell ref="A18:I18"/>
    <mergeCell ref="A3:A4"/>
    <mergeCell ref="B3:B4"/>
    <mergeCell ref="I3:I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U13"/>
  <sheetViews>
    <sheetView workbookViewId="0" topLeftCell="A1">
      <selection activeCell="P19" sqref="P19"/>
    </sheetView>
  </sheetViews>
  <sheetFormatPr defaultColWidth="7.75390625" defaultRowHeight="14.25"/>
  <cols>
    <col min="1" max="1" width="9.50390625" style="10" customWidth="1"/>
    <col min="2" max="2" width="17.125" style="10" customWidth="1"/>
    <col min="3" max="11" width="8.50390625" style="10" customWidth="1"/>
    <col min="12" max="13" width="11.125" style="10" customWidth="1"/>
    <col min="14" max="20" width="7.50390625" style="10" customWidth="1"/>
    <col min="21" max="21" width="11.125" style="10" customWidth="1"/>
    <col min="22" max="16384" width="7.75390625" style="10" customWidth="1"/>
  </cols>
  <sheetData>
    <row r="1" spans="1:21" ht="45" customHeight="1">
      <c r="A1" s="11" t="s">
        <v>1466</v>
      </c>
      <c r="B1" s="11"/>
      <c r="C1" s="11"/>
      <c r="D1" s="11"/>
      <c r="E1" s="11"/>
      <c r="F1" s="11"/>
      <c r="G1" s="11"/>
      <c r="H1" s="11"/>
      <c r="I1" s="11"/>
      <c r="J1" s="11"/>
      <c r="K1" s="11"/>
      <c r="L1" s="11"/>
      <c r="M1" s="11"/>
      <c r="N1" s="11"/>
      <c r="O1" s="11"/>
      <c r="P1" s="11"/>
      <c r="Q1" s="11"/>
      <c r="R1" s="11"/>
      <c r="S1" s="11"/>
      <c r="T1" s="11"/>
      <c r="U1" s="11"/>
    </row>
    <row r="2" spans="1:21" ht="21" customHeight="1">
      <c r="A2" s="12" t="s">
        <v>1</v>
      </c>
      <c r="B2" s="12"/>
      <c r="C2" s="12"/>
      <c r="D2" s="12"/>
      <c r="E2" s="12"/>
      <c r="F2" s="12"/>
      <c r="G2" s="12"/>
      <c r="H2" s="12"/>
      <c r="I2" s="12"/>
      <c r="J2" s="12"/>
      <c r="K2" s="12"/>
      <c r="L2" s="12"/>
      <c r="M2" s="12"/>
      <c r="N2" s="12"/>
      <c r="O2" s="12"/>
      <c r="P2" s="12"/>
      <c r="Q2" s="12"/>
      <c r="R2" s="12"/>
      <c r="S2" s="12"/>
      <c r="T2" s="12"/>
      <c r="U2" s="12"/>
    </row>
    <row r="3" spans="1:21" ht="21.75" customHeight="1">
      <c r="A3" s="13" t="s">
        <v>1437</v>
      </c>
      <c r="B3" s="13" t="s">
        <v>1013</v>
      </c>
      <c r="C3" s="13" t="s">
        <v>1439</v>
      </c>
      <c r="D3" s="14"/>
      <c r="E3" s="14"/>
      <c r="F3" s="14"/>
      <c r="G3" s="14"/>
      <c r="H3" s="14"/>
      <c r="I3" s="14"/>
      <c r="J3" s="14"/>
      <c r="K3" s="14"/>
      <c r="L3" s="13" t="s">
        <v>1440</v>
      </c>
      <c r="M3" s="14"/>
      <c r="N3" s="14"/>
      <c r="O3" s="14"/>
      <c r="P3" s="14"/>
      <c r="Q3" s="14"/>
      <c r="R3" s="14"/>
      <c r="S3" s="14"/>
      <c r="T3" s="14"/>
      <c r="U3" s="13" t="s">
        <v>1441</v>
      </c>
    </row>
    <row r="4" spans="1:21" ht="21.75" customHeight="1">
      <c r="A4" s="14"/>
      <c r="B4" s="14"/>
      <c r="C4" s="13" t="s">
        <v>1129</v>
      </c>
      <c r="D4" s="13" t="s">
        <v>1132</v>
      </c>
      <c r="E4" s="14"/>
      <c r="F4" s="13" t="s">
        <v>1467</v>
      </c>
      <c r="G4" s="14"/>
      <c r="H4" s="13" t="s">
        <v>1468</v>
      </c>
      <c r="I4" s="14"/>
      <c r="J4" s="13" t="s">
        <v>1082</v>
      </c>
      <c r="K4" s="14"/>
      <c r="L4" s="13" t="s">
        <v>1129</v>
      </c>
      <c r="M4" s="13" t="s">
        <v>1132</v>
      </c>
      <c r="N4" s="14"/>
      <c r="O4" s="13" t="s">
        <v>1467</v>
      </c>
      <c r="P4" s="14"/>
      <c r="Q4" s="13" t="s">
        <v>1468</v>
      </c>
      <c r="R4" s="14"/>
      <c r="S4" s="13" t="s">
        <v>1082</v>
      </c>
      <c r="T4" s="14"/>
      <c r="U4" s="14"/>
    </row>
    <row r="5" spans="1:21" ht="44.25" customHeight="1">
      <c r="A5" s="14"/>
      <c r="B5" s="14"/>
      <c r="C5" s="14"/>
      <c r="D5" s="13" t="s">
        <v>1442</v>
      </c>
      <c r="E5" s="13" t="s">
        <v>1443</v>
      </c>
      <c r="F5" s="13" t="s">
        <v>1442</v>
      </c>
      <c r="G5" s="13" t="s">
        <v>1443</v>
      </c>
      <c r="H5" s="13" t="s">
        <v>1442</v>
      </c>
      <c r="I5" s="13" t="s">
        <v>1443</v>
      </c>
      <c r="J5" s="13" t="s">
        <v>1442</v>
      </c>
      <c r="K5" s="13" t="s">
        <v>1443</v>
      </c>
      <c r="L5" s="14"/>
      <c r="M5" s="13" t="s">
        <v>1442</v>
      </c>
      <c r="N5" s="13" t="s">
        <v>1443</v>
      </c>
      <c r="O5" s="13" t="s">
        <v>1442</v>
      </c>
      <c r="P5" s="13" t="s">
        <v>1443</v>
      </c>
      <c r="Q5" s="13" t="s">
        <v>1442</v>
      </c>
      <c r="R5" s="13" t="s">
        <v>1443</v>
      </c>
      <c r="S5" s="13" t="s">
        <v>1442</v>
      </c>
      <c r="T5" s="13" t="s">
        <v>1443</v>
      </c>
      <c r="U5" s="14"/>
    </row>
    <row r="6" spans="1:21" ht="20.25" customHeight="1">
      <c r="A6" s="15"/>
      <c r="B6" s="15" t="s">
        <v>1444</v>
      </c>
      <c r="C6" s="15" t="s">
        <v>1445</v>
      </c>
      <c r="D6" s="16" t="s">
        <v>1446</v>
      </c>
      <c r="E6" s="16" t="s">
        <v>1447</v>
      </c>
      <c r="F6" s="16" t="s">
        <v>1448</v>
      </c>
      <c r="G6" s="16" t="s">
        <v>1449</v>
      </c>
      <c r="H6" s="16" t="s">
        <v>1450</v>
      </c>
      <c r="I6" s="16" t="s">
        <v>1451</v>
      </c>
      <c r="J6" s="16" t="s">
        <v>1469</v>
      </c>
      <c r="K6" s="16" t="s">
        <v>1470</v>
      </c>
      <c r="L6" s="15" t="s">
        <v>1471</v>
      </c>
      <c r="M6" s="16" t="s">
        <v>1472</v>
      </c>
      <c r="N6" s="16" t="s">
        <v>1473</v>
      </c>
      <c r="O6" s="16" t="s">
        <v>1474</v>
      </c>
      <c r="P6" s="16" t="s">
        <v>1475</v>
      </c>
      <c r="Q6" s="16" t="s">
        <v>1476</v>
      </c>
      <c r="R6" s="16" t="s">
        <v>1477</v>
      </c>
      <c r="S6" s="16" t="s">
        <v>1478</v>
      </c>
      <c r="T6" s="16" t="s">
        <v>1479</v>
      </c>
      <c r="U6" s="15" t="s">
        <v>1480</v>
      </c>
    </row>
    <row r="7" spans="1:21" ht="21.75" customHeight="1">
      <c r="A7" s="17"/>
      <c r="B7" s="17" t="s">
        <v>1481</v>
      </c>
      <c r="C7" s="18"/>
      <c r="D7" s="18"/>
      <c r="E7" s="18">
        <f aca="true" t="shared" si="0" ref="E7:E12">SUM(G7,I7,K7)</f>
        <v>0</v>
      </c>
      <c r="F7" s="18"/>
      <c r="G7" s="18"/>
      <c r="H7" s="18"/>
      <c r="I7" s="18"/>
      <c r="J7" s="18"/>
      <c r="K7" s="18"/>
      <c r="L7" s="18"/>
      <c r="M7" s="18"/>
      <c r="N7" s="18">
        <f aca="true" t="shared" si="1" ref="N7:N12">SUM(P7,R7,T7)</f>
        <v>0</v>
      </c>
      <c r="O7" s="18"/>
      <c r="P7" s="18"/>
      <c r="Q7" s="18"/>
      <c r="R7" s="18"/>
      <c r="S7" s="18"/>
      <c r="T7" s="18"/>
      <c r="U7" s="24"/>
    </row>
    <row r="8" spans="1:21" ht="21.75" customHeight="1">
      <c r="A8" s="19" t="s">
        <v>1454</v>
      </c>
      <c r="B8" s="19" t="s">
        <v>1454</v>
      </c>
      <c r="C8" s="18"/>
      <c r="D8" s="18"/>
      <c r="E8" s="18"/>
      <c r="F8" s="18"/>
      <c r="G8" s="18"/>
      <c r="H8" s="18"/>
      <c r="I8" s="18"/>
      <c r="J8" s="18"/>
      <c r="K8" s="18"/>
      <c r="L8" s="18"/>
      <c r="M8" s="18"/>
      <c r="N8" s="18"/>
      <c r="O8" s="18"/>
      <c r="P8" s="18"/>
      <c r="Q8" s="18"/>
      <c r="R8" s="18"/>
      <c r="S8" s="18"/>
      <c r="T8" s="18"/>
      <c r="U8" s="24"/>
    </row>
    <row r="9" spans="1:21" ht="21.75" customHeight="1">
      <c r="A9" s="20" t="s">
        <v>1009</v>
      </c>
      <c r="B9" s="21"/>
      <c r="C9" s="18"/>
      <c r="D9" s="18"/>
      <c r="E9" s="18">
        <f t="shared" si="0"/>
        <v>0</v>
      </c>
      <c r="F9" s="18"/>
      <c r="G9" s="18"/>
      <c r="H9" s="18"/>
      <c r="I9" s="18"/>
      <c r="J9" s="18"/>
      <c r="K9" s="18"/>
      <c r="L9" s="18"/>
      <c r="M9" s="18"/>
      <c r="N9" s="18">
        <f t="shared" si="1"/>
        <v>0</v>
      </c>
      <c r="O9" s="18"/>
      <c r="P9" s="18"/>
      <c r="Q9" s="18"/>
      <c r="R9" s="18"/>
      <c r="S9" s="18"/>
      <c r="T9" s="18"/>
      <c r="U9" s="24"/>
    </row>
    <row r="10" spans="1:21" ht="21.75" customHeight="1">
      <c r="A10" s="20" t="s">
        <v>1482</v>
      </c>
      <c r="B10" s="21" t="s">
        <v>1482</v>
      </c>
      <c r="C10" s="18"/>
      <c r="D10" s="18"/>
      <c r="E10" s="18">
        <f t="shared" si="0"/>
        <v>0</v>
      </c>
      <c r="F10" s="18"/>
      <c r="G10" s="18"/>
      <c r="H10" s="18"/>
      <c r="I10" s="18"/>
      <c r="J10" s="18"/>
      <c r="K10" s="18"/>
      <c r="L10" s="18"/>
      <c r="M10" s="18"/>
      <c r="N10" s="18">
        <f t="shared" si="1"/>
        <v>0</v>
      </c>
      <c r="O10" s="18"/>
      <c r="P10" s="18"/>
      <c r="Q10" s="18"/>
      <c r="R10" s="18"/>
      <c r="S10" s="18"/>
      <c r="T10" s="18"/>
      <c r="U10" s="24"/>
    </row>
    <row r="11" spans="1:21" ht="21.75" customHeight="1">
      <c r="A11" s="20" t="s">
        <v>1483</v>
      </c>
      <c r="B11" s="21"/>
      <c r="C11" s="18"/>
      <c r="D11" s="18"/>
      <c r="E11" s="18">
        <f t="shared" si="0"/>
        <v>0</v>
      </c>
      <c r="F11" s="18"/>
      <c r="G11" s="18"/>
      <c r="H11" s="18"/>
      <c r="I11" s="18"/>
      <c r="J11" s="18"/>
      <c r="K11" s="18"/>
      <c r="L11" s="18"/>
      <c r="M11" s="18"/>
      <c r="N11" s="18">
        <f t="shared" si="1"/>
        <v>0</v>
      </c>
      <c r="O11" s="18"/>
      <c r="P11" s="18"/>
      <c r="Q11" s="18"/>
      <c r="R11" s="18"/>
      <c r="S11" s="18"/>
      <c r="T11" s="18"/>
      <c r="U11" s="24"/>
    </row>
    <row r="12" spans="1:21" ht="21.75" customHeight="1">
      <c r="A12" s="20" t="s">
        <v>1484</v>
      </c>
      <c r="B12" s="21" t="s">
        <v>1484</v>
      </c>
      <c r="C12" s="18"/>
      <c r="D12" s="18"/>
      <c r="E12" s="18">
        <f t="shared" si="0"/>
        <v>0</v>
      </c>
      <c r="F12" s="18"/>
      <c r="G12" s="18"/>
      <c r="H12" s="18"/>
      <c r="I12" s="18"/>
      <c r="J12" s="18"/>
      <c r="K12" s="18"/>
      <c r="L12" s="18"/>
      <c r="M12" s="18"/>
      <c r="N12" s="18">
        <f t="shared" si="1"/>
        <v>0</v>
      </c>
      <c r="O12" s="18"/>
      <c r="P12" s="18"/>
      <c r="Q12" s="18"/>
      <c r="R12" s="18"/>
      <c r="S12" s="18"/>
      <c r="T12" s="18"/>
      <c r="U12" s="24"/>
    </row>
    <row r="13" spans="1:21" ht="82.5" customHeight="1">
      <c r="A13" s="22" t="s">
        <v>1485</v>
      </c>
      <c r="B13" s="21"/>
      <c r="C13" s="23"/>
      <c r="D13" s="23"/>
      <c r="E13" s="23"/>
      <c r="F13" s="23"/>
      <c r="G13" s="23"/>
      <c r="H13" s="23"/>
      <c r="I13" s="23"/>
      <c r="J13" s="23"/>
      <c r="K13" s="23"/>
      <c r="L13" s="23"/>
      <c r="M13" s="23"/>
      <c r="N13" s="23"/>
      <c r="O13" s="23"/>
      <c r="P13" s="23"/>
      <c r="Q13" s="23"/>
      <c r="R13" s="23"/>
      <c r="S13" s="23"/>
      <c r="T13" s="23"/>
      <c r="U13" s="23"/>
    </row>
  </sheetData>
  <sheetProtection/>
  <mergeCells count="22">
    <mergeCell ref="A1:U1"/>
    <mergeCell ref="A2:U2"/>
    <mergeCell ref="C3:K3"/>
    <mergeCell ref="L3:T3"/>
    <mergeCell ref="D4:E4"/>
    <mergeCell ref="F4:G4"/>
    <mergeCell ref="H4:I4"/>
    <mergeCell ref="J4:K4"/>
    <mergeCell ref="M4:N4"/>
    <mergeCell ref="O4:P4"/>
    <mergeCell ref="Q4:R4"/>
    <mergeCell ref="S4:T4"/>
    <mergeCell ref="A9:B9"/>
    <mergeCell ref="A10:B10"/>
    <mergeCell ref="A11:B11"/>
    <mergeCell ref="A12:B12"/>
    <mergeCell ref="A13:U13"/>
    <mergeCell ref="A3:A5"/>
    <mergeCell ref="B3:B5"/>
    <mergeCell ref="C4:C5"/>
    <mergeCell ref="L4:L5"/>
    <mergeCell ref="U3:U5"/>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O13"/>
  <sheetViews>
    <sheetView zoomScaleSheetLayoutView="100" workbookViewId="0" topLeftCell="A1">
      <selection activeCell="G22" sqref="G22"/>
    </sheetView>
  </sheetViews>
  <sheetFormatPr defaultColWidth="9.125" defaultRowHeight="14.25"/>
  <cols>
    <col min="1" max="1" width="30.00390625" style="0" customWidth="1"/>
    <col min="2" max="2" width="10.75390625" style="0" customWidth="1"/>
    <col min="3" max="7" width="12.75390625" style="0" customWidth="1"/>
    <col min="8" max="8" width="29.75390625" style="0" customWidth="1"/>
    <col min="9" max="9" width="10.625" style="0" customWidth="1"/>
    <col min="10" max="13" width="11.00390625" style="0" customWidth="1"/>
    <col min="14" max="14" width="12.125" style="0" customWidth="1"/>
    <col min="15" max="15" width="11.00390625" style="0" customWidth="1"/>
  </cols>
  <sheetData>
    <row r="1" spans="1:15" ht="33.75" customHeight="1">
      <c r="A1" s="1" t="s">
        <v>1486</v>
      </c>
      <c r="B1" s="1"/>
      <c r="C1" s="1"/>
      <c r="D1" s="1"/>
      <c r="E1" s="1"/>
      <c r="F1" s="1"/>
      <c r="G1" s="1"/>
      <c r="H1" s="8"/>
      <c r="I1" s="8"/>
      <c r="J1" s="8"/>
      <c r="K1" s="8"/>
      <c r="L1" s="8"/>
      <c r="M1" s="8"/>
      <c r="N1" s="8"/>
      <c r="O1" s="8"/>
    </row>
    <row r="2" spans="2:15" ht="16.5" customHeight="1">
      <c r="B2" s="2"/>
      <c r="C2" s="2"/>
      <c r="D2" s="2"/>
      <c r="E2" s="2"/>
      <c r="F2" s="2"/>
      <c r="G2" s="3" t="s">
        <v>1</v>
      </c>
      <c r="H2" s="2"/>
      <c r="I2" s="2"/>
      <c r="J2" s="2"/>
      <c r="K2" s="2"/>
      <c r="L2" s="2"/>
      <c r="M2" s="2"/>
      <c r="N2" s="2"/>
      <c r="O2" s="2"/>
    </row>
    <row r="3" spans="1:7" ht="26.25" customHeight="1">
      <c r="A3" s="4" t="s">
        <v>2</v>
      </c>
      <c r="B3" s="4" t="s">
        <v>1487</v>
      </c>
      <c r="C3" s="4" t="s">
        <v>1488</v>
      </c>
      <c r="D3" s="4" t="s">
        <v>1489</v>
      </c>
      <c r="E3" s="4" t="s">
        <v>1490</v>
      </c>
      <c r="F3" s="4" t="s">
        <v>1491</v>
      </c>
      <c r="G3" s="4" t="s">
        <v>1492</v>
      </c>
    </row>
    <row r="4" spans="1:7" ht="26.25" customHeight="1">
      <c r="A4" s="4"/>
      <c r="B4" s="4" t="s">
        <v>4</v>
      </c>
      <c r="C4" s="4"/>
      <c r="D4" s="4"/>
      <c r="E4" s="4"/>
      <c r="F4" s="4"/>
      <c r="G4" s="4"/>
    </row>
    <row r="5" spans="1:7" ht="16.5" customHeight="1">
      <c r="A5" s="5" t="s">
        <v>1493</v>
      </c>
      <c r="B5" s="6">
        <f aca="true" t="shared" si="0" ref="B5:G5">SUM(B6:B13)</f>
        <v>0</v>
      </c>
      <c r="C5" s="6">
        <f t="shared" si="0"/>
        <v>0</v>
      </c>
      <c r="D5" s="6">
        <f t="shared" si="0"/>
        <v>0</v>
      </c>
      <c r="E5" s="6">
        <f t="shared" si="0"/>
        <v>0</v>
      </c>
      <c r="F5" s="6">
        <f t="shared" si="0"/>
        <v>0</v>
      </c>
      <c r="G5" s="6">
        <f t="shared" si="0"/>
        <v>0</v>
      </c>
    </row>
    <row r="6" spans="1:7" ht="16.5" customHeight="1">
      <c r="A6" s="7" t="s">
        <v>1494</v>
      </c>
      <c r="B6" s="6">
        <v>0</v>
      </c>
      <c r="C6" s="6">
        <v>0</v>
      </c>
      <c r="D6" s="6">
        <v>0</v>
      </c>
      <c r="E6" s="6">
        <v>0</v>
      </c>
      <c r="F6" s="6">
        <v>0</v>
      </c>
      <c r="G6" s="6">
        <v>0</v>
      </c>
    </row>
    <row r="7" spans="1:7" ht="16.5" customHeight="1">
      <c r="A7" s="7" t="s">
        <v>1495</v>
      </c>
      <c r="B7" s="6">
        <v>0</v>
      </c>
      <c r="C7" s="6">
        <v>0</v>
      </c>
      <c r="D7" s="6">
        <v>0</v>
      </c>
      <c r="E7" s="6">
        <v>0</v>
      </c>
      <c r="F7" s="6">
        <v>0</v>
      </c>
      <c r="G7" s="6">
        <v>0</v>
      </c>
    </row>
    <row r="8" spans="1:7" ht="16.5" customHeight="1">
      <c r="A8" s="7" t="s">
        <v>1496</v>
      </c>
      <c r="B8" s="6">
        <v>0</v>
      </c>
      <c r="C8" s="6">
        <v>0</v>
      </c>
      <c r="D8" s="6">
        <v>0</v>
      </c>
      <c r="E8" s="6">
        <v>0</v>
      </c>
      <c r="F8" s="6">
        <v>0</v>
      </c>
      <c r="G8" s="6">
        <v>0</v>
      </c>
    </row>
    <row r="9" spans="1:7" ht="16.5" customHeight="1">
      <c r="A9" s="7" t="s">
        <v>1497</v>
      </c>
      <c r="B9" s="6">
        <v>0</v>
      </c>
      <c r="C9" s="6">
        <v>0</v>
      </c>
      <c r="D9" s="6">
        <v>0</v>
      </c>
      <c r="E9" s="6">
        <v>0</v>
      </c>
      <c r="F9" s="6">
        <v>0</v>
      </c>
      <c r="G9" s="6">
        <v>0</v>
      </c>
    </row>
    <row r="10" spans="1:7" ht="16.5" customHeight="1">
      <c r="A10" s="7" t="s">
        <v>1498</v>
      </c>
      <c r="B10" s="6">
        <v>0</v>
      </c>
      <c r="C10" s="6">
        <v>0</v>
      </c>
      <c r="D10" s="6">
        <v>0</v>
      </c>
      <c r="E10" s="6">
        <v>0</v>
      </c>
      <c r="F10" s="6">
        <v>0</v>
      </c>
      <c r="G10" s="6">
        <v>0</v>
      </c>
    </row>
    <row r="11" spans="1:7" ht="16.5" customHeight="1">
      <c r="A11" s="7" t="s">
        <v>1499</v>
      </c>
      <c r="B11" s="6">
        <v>0</v>
      </c>
      <c r="C11" s="6">
        <v>0</v>
      </c>
      <c r="D11" s="6">
        <v>0</v>
      </c>
      <c r="E11" s="6">
        <v>0</v>
      </c>
      <c r="F11" s="6">
        <v>0</v>
      </c>
      <c r="G11" s="6">
        <v>0</v>
      </c>
    </row>
    <row r="12" spans="1:7" ht="16.5" customHeight="1">
      <c r="A12" s="7" t="s">
        <v>1500</v>
      </c>
      <c r="B12" s="6">
        <v>0</v>
      </c>
      <c r="C12" s="6">
        <v>0</v>
      </c>
      <c r="D12" s="6">
        <v>0</v>
      </c>
      <c r="E12" s="6">
        <v>0</v>
      </c>
      <c r="F12" s="6">
        <v>0</v>
      </c>
      <c r="G12" s="6">
        <v>0</v>
      </c>
    </row>
    <row r="13" spans="1:7" ht="16.5" customHeight="1">
      <c r="A13" s="7" t="s">
        <v>1501</v>
      </c>
      <c r="B13" s="6">
        <v>0</v>
      </c>
      <c r="C13" s="6">
        <v>0</v>
      </c>
      <c r="D13" s="6">
        <v>0</v>
      </c>
      <c r="E13" s="6">
        <v>0</v>
      </c>
      <c r="F13" s="6">
        <v>0</v>
      </c>
      <c r="G13" s="6">
        <v>0</v>
      </c>
    </row>
  </sheetData>
  <sheetProtection/>
  <mergeCells count="7">
    <mergeCell ref="A1:G1"/>
    <mergeCell ref="A3:A4"/>
    <mergeCell ref="C3:C4"/>
    <mergeCell ref="D3:D4"/>
    <mergeCell ref="E3:E4"/>
    <mergeCell ref="F3:F4"/>
    <mergeCell ref="G3: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O13"/>
  <sheetViews>
    <sheetView zoomScaleSheetLayoutView="100" workbookViewId="0" topLeftCell="A1">
      <selection activeCell="H21" sqref="H21"/>
    </sheetView>
  </sheetViews>
  <sheetFormatPr defaultColWidth="9.125" defaultRowHeight="14.25"/>
  <cols>
    <col min="1" max="1" width="30.00390625" style="0" customWidth="1"/>
    <col min="2" max="2" width="10.75390625" style="0" customWidth="1"/>
    <col min="3" max="7" width="12.75390625" style="0" customWidth="1"/>
    <col min="8" max="8" width="29.75390625" style="0" customWidth="1"/>
    <col min="9" max="9" width="10.625" style="0" customWidth="1"/>
    <col min="10" max="13" width="11.00390625" style="0" customWidth="1"/>
    <col min="14" max="14" width="12.125" style="0" customWidth="1"/>
    <col min="15" max="15" width="11.00390625" style="0" customWidth="1"/>
  </cols>
  <sheetData>
    <row r="1" spans="1:15" ht="33.75" customHeight="1">
      <c r="A1" s="1" t="s">
        <v>1502</v>
      </c>
      <c r="B1" s="1"/>
      <c r="C1" s="1"/>
      <c r="D1" s="1"/>
      <c r="E1" s="1"/>
      <c r="F1" s="1"/>
      <c r="G1" s="1"/>
      <c r="H1" s="1"/>
      <c r="I1" s="8"/>
      <c r="J1" s="8"/>
      <c r="K1" s="8"/>
      <c r="L1" s="8"/>
      <c r="M1" s="8"/>
      <c r="N1" s="8"/>
      <c r="O1" s="8"/>
    </row>
    <row r="2" spans="2:15" ht="16.5" customHeight="1">
      <c r="B2" s="2"/>
      <c r="C2" s="2"/>
      <c r="D2" s="2"/>
      <c r="E2" s="2"/>
      <c r="F2" s="2"/>
      <c r="G2" s="2"/>
      <c r="H2" s="3" t="s">
        <v>1</v>
      </c>
      <c r="I2" s="9"/>
      <c r="J2" s="9"/>
      <c r="K2" s="9"/>
      <c r="L2" s="9"/>
      <c r="M2" s="9"/>
      <c r="N2" s="9"/>
      <c r="O2" s="9"/>
    </row>
    <row r="3" spans="1:8" ht="26.25" customHeight="1">
      <c r="A3" s="4" t="s">
        <v>2</v>
      </c>
      <c r="B3" s="4" t="s">
        <v>1503</v>
      </c>
      <c r="C3" s="5" t="s">
        <v>1504</v>
      </c>
      <c r="D3" s="4" t="s">
        <v>1505</v>
      </c>
      <c r="E3" s="4" t="s">
        <v>1506</v>
      </c>
      <c r="F3" s="4" t="s">
        <v>1507</v>
      </c>
      <c r="G3" s="4" t="s">
        <v>1508</v>
      </c>
      <c r="H3" s="4" t="s">
        <v>1509</v>
      </c>
    </row>
    <row r="4" spans="1:8" ht="26.25" customHeight="1">
      <c r="A4" s="4"/>
      <c r="B4" s="4" t="s">
        <v>4</v>
      </c>
      <c r="C4" s="5"/>
      <c r="D4" s="4"/>
      <c r="E4" s="4"/>
      <c r="F4" s="4"/>
      <c r="G4" s="4"/>
      <c r="H4" s="4"/>
    </row>
    <row r="5" spans="1:8" ht="16.5" customHeight="1">
      <c r="A5" s="5" t="s">
        <v>1510</v>
      </c>
      <c r="B5" s="6">
        <f aca="true" t="shared" si="0" ref="B5:F5">SUM(B6:B13)</f>
        <v>0</v>
      </c>
      <c r="C5" s="6">
        <f t="shared" si="0"/>
        <v>0</v>
      </c>
      <c r="D5" s="6">
        <f t="shared" si="0"/>
        <v>0</v>
      </c>
      <c r="E5" s="6">
        <f t="shared" si="0"/>
        <v>0</v>
      </c>
      <c r="F5" s="6">
        <f t="shared" si="0"/>
        <v>0</v>
      </c>
      <c r="G5" s="6">
        <f>G12</f>
        <v>0</v>
      </c>
      <c r="H5" s="6">
        <v>0</v>
      </c>
    </row>
    <row r="6" spans="1:8" ht="16.5" customHeight="1">
      <c r="A6" s="7" t="s">
        <v>1511</v>
      </c>
      <c r="B6" s="6">
        <v>0</v>
      </c>
      <c r="C6" s="6">
        <v>0</v>
      </c>
      <c r="D6" s="6">
        <v>0</v>
      </c>
      <c r="E6" s="6">
        <v>0</v>
      </c>
      <c r="F6" s="6">
        <v>0</v>
      </c>
      <c r="G6" s="6">
        <v>0</v>
      </c>
      <c r="H6" s="6">
        <v>0</v>
      </c>
    </row>
    <row r="7" spans="1:8" ht="16.5" customHeight="1">
      <c r="A7" s="7" t="s">
        <v>1512</v>
      </c>
      <c r="B7" s="6">
        <v>0</v>
      </c>
      <c r="C7" s="6">
        <v>0</v>
      </c>
      <c r="D7" s="6">
        <v>0</v>
      </c>
      <c r="E7" s="6">
        <v>0</v>
      </c>
      <c r="F7" s="6">
        <v>0</v>
      </c>
      <c r="G7" s="6">
        <v>0</v>
      </c>
      <c r="H7" s="6">
        <v>0</v>
      </c>
    </row>
    <row r="8" spans="1:8" ht="16.5" customHeight="1">
      <c r="A8" s="7" t="s">
        <v>1513</v>
      </c>
      <c r="B8" s="6">
        <v>0</v>
      </c>
      <c r="C8" s="6">
        <v>0</v>
      </c>
      <c r="D8" s="6">
        <v>0</v>
      </c>
      <c r="E8" s="6">
        <v>0</v>
      </c>
      <c r="F8" s="6">
        <v>0</v>
      </c>
      <c r="G8" s="6">
        <v>0</v>
      </c>
      <c r="H8" s="6">
        <v>0</v>
      </c>
    </row>
    <row r="9" spans="1:8" ht="16.5" customHeight="1">
      <c r="A9" s="7" t="s">
        <v>1514</v>
      </c>
      <c r="B9" s="6">
        <v>0</v>
      </c>
      <c r="C9" s="6">
        <v>0</v>
      </c>
      <c r="D9" s="6">
        <v>0</v>
      </c>
      <c r="E9" s="6">
        <v>0</v>
      </c>
      <c r="F9" s="6">
        <v>0</v>
      </c>
      <c r="G9" s="6">
        <v>0</v>
      </c>
      <c r="H9" s="6">
        <v>0</v>
      </c>
    </row>
    <row r="10" spans="1:8" ht="16.5" customHeight="1">
      <c r="A10" s="7" t="s">
        <v>1515</v>
      </c>
      <c r="B10" s="6">
        <v>0</v>
      </c>
      <c r="C10" s="6">
        <v>0</v>
      </c>
      <c r="D10" s="6">
        <v>0</v>
      </c>
      <c r="E10" s="6">
        <v>0</v>
      </c>
      <c r="F10" s="6">
        <v>0</v>
      </c>
      <c r="G10" s="6">
        <v>0</v>
      </c>
      <c r="H10" s="6">
        <v>0</v>
      </c>
    </row>
    <row r="11" spans="1:8" ht="16.5" customHeight="1">
      <c r="A11" s="7" t="s">
        <v>1516</v>
      </c>
      <c r="B11" s="6">
        <v>0</v>
      </c>
      <c r="C11" s="6">
        <v>0</v>
      </c>
      <c r="D11" s="6">
        <v>0</v>
      </c>
      <c r="E11" s="6">
        <v>0</v>
      </c>
      <c r="F11" s="6">
        <v>0</v>
      </c>
      <c r="G11" s="6">
        <v>0</v>
      </c>
      <c r="H11" s="6">
        <v>0</v>
      </c>
    </row>
    <row r="12" spans="1:8" ht="16.5" customHeight="1">
      <c r="A12" s="7" t="s">
        <v>1517</v>
      </c>
      <c r="B12" s="6">
        <v>0</v>
      </c>
      <c r="C12" s="6">
        <v>0</v>
      </c>
      <c r="D12" s="6">
        <v>0</v>
      </c>
      <c r="E12" s="6">
        <v>0</v>
      </c>
      <c r="F12" s="6">
        <v>0</v>
      </c>
      <c r="G12" s="6">
        <v>0</v>
      </c>
      <c r="H12" s="6">
        <v>0</v>
      </c>
    </row>
    <row r="13" spans="1:8" ht="16.5" customHeight="1">
      <c r="A13" s="7" t="s">
        <v>1518</v>
      </c>
      <c r="B13" s="6">
        <v>0</v>
      </c>
      <c r="C13" s="6">
        <v>0</v>
      </c>
      <c r="D13" s="6">
        <v>0</v>
      </c>
      <c r="E13" s="6">
        <v>0</v>
      </c>
      <c r="F13" s="6">
        <v>0</v>
      </c>
      <c r="G13" s="6">
        <v>0</v>
      </c>
      <c r="H13" s="6">
        <v>0</v>
      </c>
    </row>
  </sheetData>
  <sheetProtection/>
  <mergeCells count="8">
    <mergeCell ref="A1:H1"/>
    <mergeCell ref="A3:A4"/>
    <mergeCell ref="C3:C4"/>
    <mergeCell ref="D3:D4"/>
    <mergeCell ref="E3:E4"/>
    <mergeCell ref="F3:F4"/>
    <mergeCell ref="G3:G4"/>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268"/>
  <sheetViews>
    <sheetView zoomScale="90" zoomScaleNormal="90" zoomScaleSheetLayoutView="100" workbookViewId="0" topLeftCell="A78">
      <selection activeCell="E17" sqref="E17"/>
    </sheetView>
  </sheetViews>
  <sheetFormatPr defaultColWidth="9.00390625" defaultRowHeight="14.25"/>
  <cols>
    <col min="1" max="1" width="41.75390625" style="91" customWidth="1"/>
    <col min="2" max="5" width="16.375" style="91" customWidth="1"/>
    <col min="6" max="16384" width="9.00390625" style="91" customWidth="1"/>
  </cols>
  <sheetData>
    <row r="1" spans="1:5" ht="14.25">
      <c r="A1" s="93"/>
      <c r="E1" s="94" t="s">
        <v>32</v>
      </c>
    </row>
    <row r="2" spans="1:5" s="92" customFormat="1" ht="20.25">
      <c r="A2" s="95" t="s">
        <v>34</v>
      </c>
      <c r="B2" s="95"/>
      <c r="C2" s="95"/>
      <c r="D2" s="95"/>
      <c r="E2" s="95"/>
    </row>
    <row r="3" ht="13.5">
      <c r="E3" s="94" t="s">
        <v>1</v>
      </c>
    </row>
    <row r="4" spans="1:5" ht="45.75" customHeight="1">
      <c r="A4" s="96" t="s">
        <v>2</v>
      </c>
      <c r="B4" s="97" t="s">
        <v>3</v>
      </c>
      <c r="C4" s="96" t="s">
        <v>4</v>
      </c>
      <c r="D4" s="97" t="s">
        <v>5</v>
      </c>
      <c r="E4" s="96" t="s">
        <v>35</v>
      </c>
    </row>
    <row r="5" spans="1:5" ht="13.5">
      <c r="A5" s="98" t="s">
        <v>36</v>
      </c>
      <c r="B5" s="99">
        <f>SUM(B6,B18,B27,B38,B49,B60,B71,B79,B88,B101,B110,B121,B133,B140,B148,B154,B161,B168,B175,B182,B189,B197,B203,B209,B216,B231)</f>
        <v>6109</v>
      </c>
      <c r="C5" s="99">
        <f>SUM(C6,C18,C27,C38,C49,C60,C71,C79,C88,C101,C110,C121,C133,C140,C148,C154,C161,C168,C175,C182,C189,C197,C203,C209,C216,C231)</f>
        <v>4066</v>
      </c>
      <c r="D5" s="24">
        <f>C5/B5</f>
        <v>0.6655753805860206</v>
      </c>
      <c r="E5" s="100"/>
    </row>
    <row r="6" spans="1:5" ht="13.5">
      <c r="A6" s="101" t="s">
        <v>37</v>
      </c>
      <c r="B6" s="102">
        <v>56</v>
      </c>
      <c r="C6" s="102">
        <f>SUM(C7:C17)</f>
        <v>57</v>
      </c>
      <c r="D6" s="24">
        <f>C6/B6</f>
        <v>1.0178571428571428</v>
      </c>
      <c r="E6" s="100"/>
    </row>
    <row r="7" spans="1:5" ht="13.5">
      <c r="A7" s="101" t="s">
        <v>38</v>
      </c>
      <c r="B7" s="100">
        <v>56</v>
      </c>
      <c r="C7" s="100">
        <v>57</v>
      </c>
      <c r="D7" s="24">
        <f>C7/B7</f>
        <v>1.0178571428571428</v>
      </c>
      <c r="E7" s="100"/>
    </row>
    <row r="8" spans="1:5" ht="13.5">
      <c r="A8" s="101" t="s">
        <v>39</v>
      </c>
      <c r="B8" s="100"/>
      <c r="C8" s="100"/>
      <c r="D8" s="24"/>
      <c r="E8" s="100"/>
    </row>
    <row r="9" spans="1:5" ht="13.5">
      <c r="A9" s="103" t="s">
        <v>40</v>
      </c>
      <c r="B9" s="100"/>
      <c r="C9" s="100"/>
      <c r="D9" s="24"/>
      <c r="E9" s="100"/>
    </row>
    <row r="10" spans="1:5" ht="13.5">
      <c r="A10" s="103" t="s">
        <v>41</v>
      </c>
      <c r="B10" s="100"/>
      <c r="C10" s="100"/>
      <c r="D10" s="24"/>
      <c r="E10" s="100"/>
    </row>
    <row r="11" spans="1:5" ht="13.5">
      <c r="A11" s="103" t="s">
        <v>42</v>
      </c>
      <c r="B11" s="100"/>
      <c r="C11" s="100"/>
      <c r="D11" s="24"/>
      <c r="E11" s="100"/>
    </row>
    <row r="12" spans="1:5" ht="13.5">
      <c r="A12" s="98" t="s">
        <v>43</v>
      </c>
      <c r="B12" s="100"/>
      <c r="C12" s="100"/>
      <c r="D12" s="24"/>
      <c r="E12" s="100"/>
    </row>
    <row r="13" spans="1:5" ht="13.5">
      <c r="A13" s="98" t="s">
        <v>44</v>
      </c>
      <c r="B13" s="100"/>
      <c r="C13" s="100"/>
      <c r="D13" s="24"/>
      <c r="E13" s="100"/>
    </row>
    <row r="14" spans="1:5" ht="13.5">
      <c r="A14" s="98" t="s">
        <v>45</v>
      </c>
      <c r="B14" s="100"/>
      <c r="C14" s="100"/>
      <c r="D14" s="24"/>
      <c r="E14" s="100"/>
    </row>
    <row r="15" spans="1:5" ht="13.5">
      <c r="A15" s="98" t="s">
        <v>46</v>
      </c>
      <c r="B15" s="100"/>
      <c r="C15" s="100"/>
      <c r="D15" s="24"/>
      <c r="E15" s="100"/>
    </row>
    <row r="16" spans="1:5" ht="13.5">
      <c r="A16" s="98" t="s">
        <v>47</v>
      </c>
      <c r="B16" s="100"/>
      <c r="C16" s="100"/>
      <c r="D16" s="24"/>
      <c r="E16" s="100"/>
    </row>
    <row r="17" spans="1:5" ht="13.5">
      <c r="A17" s="98" t="s">
        <v>48</v>
      </c>
      <c r="B17" s="100"/>
      <c r="C17" s="100"/>
      <c r="D17" s="24"/>
      <c r="E17" s="100"/>
    </row>
    <row r="18" spans="1:5" ht="13.5">
      <c r="A18" s="101" t="s">
        <v>49</v>
      </c>
      <c r="B18" s="102">
        <v>56</v>
      </c>
      <c r="C18" s="102">
        <f>SUM(C19:C26)</f>
        <v>45</v>
      </c>
      <c r="D18" s="24">
        <f>C18/B18</f>
        <v>0.8035714285714286</v>
      </c>
      <c r="E18" s="100"/>
    </row>
    <row r="19" spans="1:5" ht="13.5">
      <c r="A19" s="101" t="s">
        <v>38</v>
      </c>
      <c r="B19" s="100">
        <v>56</v>
      </c>
      <c r="C19" s="100">
        <v>45</v>
      </c>
      <c r="D19" s="24">
        <f>C19/B19</f>
        <v>0.8035714285714286</v>
      </c>
      <c r="E19" s="100"/>
    </row>
    <row r="20" spans="1:5" ht="13.5">
      <c r="A20" s="101" t="s">
        <v>39</v>
      </c>
      <c r="B20" s="100"/>
      <c r="C20" s="100"/>
      <c r="D20" s="24"/>
      <c r="E20" s="100"/>
    </row>
    <row r="21" spans="1:5" ht="13.5">
      <c r="A21" s="103" t="s">
        <v>40</v>
      </c>
      <c r="B21" s="100"/>
      <c r="C21" s="100"/>
      <c r="D21" s="24"/>
      <c r="E21" s="100"/>
    </row>
    <row r="22" spans="1:5" ht="13.5">
      <c r="A22" s="103" t="s">
        <v>50</v>
      </c>
      <c r="B22" s="100"/>
      <c r="C22" s="100"/>
      <c r="D22" s="24"/>
      <c r="E22" s="100"/>
    </row>
    <row r="23" spans="1:5" ht="13.5">
      <c r="A23" s="103" t="s">
        <v>51</v>
      </c>
      <c r="B23" s="100"/>
      <c r="C23" s="100"/>
      <c r="D23" s="24"/>
      <c r="E23" s="100"/>
    </row>
    <row r="24" spans="1:5" ht="13.5">
      <c r="A24" s="103" t="s">
        <v>52</v>
      </c>
      <c r="B24" s="100"/>
      <c r="C24" s="100"/>
      <c r="D24" s="24"/>
      <c r="E24" s="100"/>
    </row>
    <row r="25" spans="1:5" ht="13.5">
      <c r="A25" s="103" t="s">
        <v>47</v>
      </c>
      <c r="B25" s="100"/>
      <c r="C25" s="100"/>
      <c r="D25" s="24"/>
      <c r="E25" s="100"/>
    </row>
    <row r="26" spans="1:5" ht="13.5">
      <c r="A26" s="103" t="s">
        <v>53</v>
      </c>
      <c r="B26" s="100"/>
      <c r="C26" s="100"/>
      <c r="D26" s="24"/>
      <c r="E26" s="100"/>
    </row>
    <row r="27" spans="1:5" ht="13.5">
      <c r="A27" s="101" t="s">
        <v>54</v>
      </c>
      <c r="B27" s="102">
        <v>5376</v>
      </c>
      <c r="C27" s="102">
        <f>SUM(C28:C37)</f>
        <v>3260</v>
      </c>
      <c r="D27" s="24">
        <f>C27/B27</f>
        <v>0.6063988095238095</v>
      </c>
      <c r="E27" s="100"/>
    </row>
    <row r="28" spans="1:5" ht="13.5">
      <c r="A28" s="101" t="s">
        <v>38</v>
      </c>
      <c r="B28" s="100">
        <v>2457</v>
      </c>
      <c r="C28" s="100">
        <v>2172</v>
      </c>
      <c r="D28" s="24">
        <f>C28/B28</f>
        <v>0.884004884004884</v>
      </c>
      <c r="E28" s="100"/>
    </row>
    <row r="29" spans="1:5" ht="13.5">
      <c r="A29" s="101" t="s">
        <v>39</v>
      </c>
      <c r="B29" s="100">
        <v>2798</v>
      </c>
      <c r="C29" s="100">
        <v>1028</v>
      </c>
      <c r="D29" s="24">
        <f>C29/B29</f>
        <v>0.3674052894924946</v>
      </c>
      <c r="E29" s="100"/>
    </row>
    <row r="30" spans="1:5" ht="13.5">
      <c r="A30" s="103" t="s">
        <v>40</v>
      </c>
      <c r="B30" s="100"/>
      <c r="C30" s="100"/>
      <c r="D30" s="24"/>
      <c r="E30" s="100"/>
    </row>
    <row r="31" spans="1:5" ht="13.5">
      <c r="A31" s="103" t="s">
        <v>55</v>
      </c>
      <c r="B31" s="100"/>
      <c r="C31" s="100"/>
      <c r="D31" s="24"/>
      <c r="E31" s="100"/>
    </row>
    <row r="32" spans="1:5" ht="13.5">
      <c r="A32" s="103" t="s">
        <v>56</v>
      </c>
      <c r="B32" s="100"/>
      <c r="C32" s="100"/>
      <c r="D32" s="24"/>
      <c r="E32" s="100"/>
    </row>
    <row r="33" spans="1:5" ht="13.5">
      <c r="A33" s="104" t="s">
        <v>57</v>
      </c>
      <c r="B33" s="100"/>
      <c r="C33" s="100"/>
      <c r="D33" s="24"/>
      <c r="E33" s="100"/>
    </row>
    <row r="34" spans="1:5" ht="13.5">
      <c r="A34" s="101" t="s">
        <v>58</v>
      </c>
      <c r="B34" s="100"/>
      <c r="C34" s="100"/>
      <c r="D34" s="24"/>
      <c r="E34" s="100"/>
    </row>
    <row r="35" spans="1:5" ht="13.5">
      <c r="A35" s="103" t="s">
        <v>59</v>
      </c>
      <c r="B35" s="100"/>
      <c r="C35" s="100"/>
      <c r="D35" s="24"/>
      <c r="E35" s="100"/>
    </row>
    <row r="36" spans="1:5" ht="13.5">
      <c r="A36" s="103" t="s">
        <v>47</v>
      </c>
      <c r="B36" s="100">
        <v>121</v>
      </c>
      <c r="C36" s="100">
        <v>60</v>
      </c>
      <c r="D36" s="24">
        <f>C36/B36</f>
        <v>0.49586776859504134</v>
      </c>
      <c r="E36" s="100"/>
    </row>
    <row r="37" spans="1:5" ht="13.5">
      <c r="A37" s="103" t="s">
        <v>60</v>
      </c>
      <c r="B37" s="100"/>
      <c r="C37" s="100"/>
      <c r="D37" s="24"/>
      <c r="E37" s="100"/>
    </row>
    <row r="38" spans="1:5" ht="13.5">
      <c r="A38" s="101" t="s">
        <v>61</v>
      </c>
      <c r="B38" s="102"/>
      <c r="C38" s="102">
        <f>SUM(C39:C48)</f>
        <v>0</v>
      </c>
      <c r="D38" s="24"/>
      <c r="E38" s="100"/>
    </row>
    <row r="39" spans="1:5" ht="13.5">
      <c r="A39" s="101" t="s">
        <v>38</v>
      </c>
      <c r="B39" s="100"/>
      <c r="C39" s="100"/>
      <c r="D39" s="24"/>
      <c r="E39" s="100"/>
    </row>
    <row r="40" spans="1:5" ht="13.5">
      <c r="A40" s="101" t="s">
        <v>39</v>
      </c>
      <c r="B40" s="100"/>
      <c r="C40" s="100"/>
      <c r="D40" s="24"/>
      <c r="E40" s="100"/>
    </row>
    <row r="41" spans="1:5" ht="13.5">
      <c r="A41" s="103" t="s">
        <v>40</v>
      </c>
      <c r="B41" s="100"/>
      <c r="C41" s="100"/>
      <c r="D41" s="24"/>
      <c r="E41" s="100"/>
    </row>
    <row r="42" spans="1:5" ht="13.5">
      <c r="A42" s="103" t="s">
        <v>62</v>
      </c>
      <c r="B42" s="100"/>
      <c r="C42" s="100"/>
      <c r="D42" s="24"/>
      <c r="E42" s="100"/>
    </row>
    <row r="43" spans="1:5" ht="13.5">
      <c r="A43" s="103" t="s">
        <v>63</v>
      </c>
      <c r="B43" s="100"/>
      <c r="C43" s="100"/>
      <c r="D43" s="24"/>
      <c r="E43" s="100"/>
    </row>
    <row r="44" spans="1:5" ht="13.5">
      <c r="A44" s="101" t="s">
        <v>64</v>
      </c>
      <c r="B44" s="100"/>
      <c r="C44" s="100"/>
      <c r="D44" s="24"/>
      <c r="E44" s="100"/>
    </row>
    <row r="45" spans="1:5" ht="13.5">
      <c r="A45" s="101" t="s">
        <v>65</v>
      </c>
      <c r="B45" s="100"/>
      <c r="C45" s="100"/>
      <c r="D45" s="24"/>
      <c r="E45" s="100"/>
    </row>
    <row r="46" spans="1:5" ht="13.5">
      <c r="A46" s="101" t="s">
        <v>66</v>
      </c>
      <c r="B46" s="100"/>
      <c r="C46" s="100"/>
      <c r="D46" s="24"/>
      <c r="E46" s="100"/>
    </row>
    <row r="47" spans="1:5" ht="13.5">
      <c r="A47" s="101" t="s">
        <v>47</v>
      </c>
      <c r="B47" s="100"/>
      <c r="C47" s="100"/>
      <c r="D47" s="24"/>
      <c r="E47" s="100"/>
    </row>
    <row r="48" spans="1:5" ht="13.5">
      <c r="A48" s="103" t="s">
        <v>67</v>
      </c>
      <c r="B48" s="100"/>
      <c r="C48" s="100"/>
      <c r="D48" s="24"/>
      <c r="E48" s="100"/>
    </row>
    <row r="49" spans="1:5" ht="13.5">
      <c r="A49" s="103" t="s">
        <v>68</v>
      </c>
      <c r="B49" s="102"/>
      <c r="C49" s="102">
        <f>SUM(C50:C59)</f>
        <v>0</v>
      </c>
      <c r="D49" s="24"/>
      <c r="E49" s="100"/>
    </row>
    <row r="50" spans="1:5" ht="13.5">
      <c r="A50" s="103" t="s">
        <v>38</v>
      </c>
      <c r="B50" s="100"/>
      <c r="C50" s="100"/>
      <c r="D50" s="24"/>
      <c r="E50" s="100"/>
    </row>
    <row r="51" spans="1:5" ht="13.5">
      <c r="A51" s="98" t="s">
        <v>39</v>
      </c>
      <c r="B51" s="100"/>
      <c r="C51" s="100"/>
      <c r="D51" s="24"/>
      <c r="E51" s="100"/>
    </row>
    <row r="52" spans="1:5" ht="13.5">
      <c r="A52" s="101" t="s">
        <v>40</v>
      </c>
      <c r="B52" s="100"/>
      <c r="C52" s="100"/>
      <c r="D52" s="24"/>
      <c r="E52" s="100"/>
    </row>
    <row r="53" spans="1:5" ht="13.5">
      <c r="A53" s="101" t="s">
        <v>69</v>
      </c>
      <c r="B53" s="100"/>
      <c r="C53" s="100"/>
      <c r="D53" s="24"/>
      <c r="E53" s="100"/>
    </row>
    <row r="54" spans="1:5" ht="13.5">
      <c r="A54" s="101" t="s">
        <v>70</v>
      </c>
      <c r="B54" s="100"/>
      <c r="C54" s="100"/>
      <c r="D54" s="24"/>
      <c r="E54" s="100"/>
    </row>
    <row r="55" spans="1:5" ht="13.5">
      <c r="A55" s="103" t="s">
        <v>71</v>
      </c>
      <c r="B55" s="100"/>
      <c r="C55" s="100"/>
      <c r="D55" s="24"/>
      <c r="E55" s="100"/>
    </row>
    <row r="56" spans="1:5" ht="13.5">
      <c r="A56" s="103" t="s">
        <v>72</v>
      </c>
      <c r="B56" s="100"/>
      <c r="C56" s="100"/>
      <c r="D56" s="24"/>
      <c r="E56" s="100"/>
    </row>
    <row r="57" spans="1:5" ht="13.5">
      <c r="A57" s="103" t="s">
        <v>73</v>
      </c>
      <c r="B57" s="100"/>
      <c r="C57" s="100"/>
      <c r="D57" s="24"/>
      <c r="E57" s="100"/>
    </row>
    <row r="58" spans="1:5" ht="13.5">
      <c r="A58" s="101" t="s">
        <v>47</v>
      </c>
      <c r="B58" s="100"/>
      <c r="C58" s="100"/>
      <c r="D58" s="24"/>
      <c r="E58" s="100"/>
    </row>
    <row r="59" spans="1:5" ht="13.5">
      <c r="A59" s="103" t="s">
        <v>74</v>
      </c>
      <c r="B59" s="100"/>
      <c r="C59" s="100"/>
      <c r="D59" s="24"/>
      <c r="E59" s="100"/>
    </row>
    <row r="60" spans="1:5" ht="13.5">
      <c r="A60" s="104" t="s">
        <v>75</v>
      </c>
      <c r="B60" s="102"/>
      <c r="C60" s="102">
        <f>SUM(C61:C70)</f>
        <v>0</v>
      </c>
      <c r="D60" s="24"/>
      <c r="E60" s="100"/>
    </row>
    <row r="61" spans="1:5" ht="13.5">
      <c r="A61" s="103" t="s">
        <v>38</v>
      </c>
      <c r="B61" s="100"/>
      <c r="C61" s="100"/>
      <c r="D61" s="24"/>
      <c r="E61" s="100"/>
    </row>
    <row r="62" spans="1:5" ht="13.5">
      <c r="A62" s="98" t="s">
        <v>39</v>
      </c>
      <c r="B62" s="100"/>
      <c r="C62" s="100"/>
      <c r="D62" s="24"/>
      <c r="E62" s="100"/>
    </row>
    <row r="63" spans="1:5" ht="13.5">
      <c r="A63" s="98" t="s">
        <v>40</v>
      </c>
      <c r="B63" s="100"/>
      <c r="C63" s="100"/>
      <c r="D63" s="24"/>
      <c r="E63" s="100"/>
    </row>
    <row r="64" spans="1:5" ht="13.5">
      <c r="A64" s="98" t="s">
        <v>76</v>
      </c>
      <c r="B64" s="100"/>
      <c r="C64" s="100"/>
      <c r="D64" s="24"/>
      <c r="E64" s="100"/>
    </row>
    <row r="65" spans="1:5" ht="13.5">
      <c r="A65" s="98" t="s">
        <v>77</v>
      </c>
      <c r="B65" s="100"/>
      <c r="C65" s="100"/>
      <c r="D65" s="24"/>
      <c r="E65" s="100"/>
    </row>
    <row r="66" spans="1:5" ht="13.5">
      <c r="A66" s="98" t="s">
        <v>78</v>
      </c>
      <c r="B66" s="100"/>
      <c r="C66" s="100"/>
      <c r="D66" s="24"/>
      <c r="E66" s="100"/>
    </row>
    <row r="67" spans="1:5" ht="13.5">
      <c r="A67" s="101" t="s">
        <v>79</v>
      </c>
      <c r="B67" s="100"/>
      <c r="C67" s="100"/>
      <c r="D67" s="24"/>
      <c r="E67" s="100"/>
    </row>
    <row r="68" spans="1:5" ht="13.5">
      <c r="A68" s="103" t="s">
        <v>80</v>
      </c>
      <c r="B68" s="100"/>
      <c r="C68" s="100"/>
      <c r="D68" s="24"/>
      <c r="E68" s="100"/>
    </row>
    <row r="69" spans="1:5" ht="13.5">
      <c r="A69" s="103" t="s">
        <v>47</v>
      </c>
      <c r="B69" s="100"/>
      <c r="C69" s="100"/>
      <c r="D69" s="24"/>
      <c r="E69" s="100"/>
    </row>
    <row r="70" spans="1:5" ht="13.5">
      <c r="A70" s="103" t="s">
        <v>81</v>
      </c>
      <c r="B70" s="100"/>
      <c r="C70" s="100"/>
      <c r="D70" s="24"/>
      <c r="E70" s="100"/>
    </row>
    <row r="71" spans="1:5" ht="13.5">
      <c r="A71" s="101" t="s">
        <v>82</v>
      </c>
      <c r="B71" s="102"/>
      <c r="C71" s="102">
        <f>SUM(C72:C78)</f>
        <v>0</v>
      </c>
      <c r="D71" s="24"/>
      <c r="E71" s="100"/>
    </row>
    <row r="72" spans="1:5" ht="13.5">
      <c r="A72" s="101" t="s">
        <v>38</v>
      </c>
      <c r="B72" s="100"/>
      <c r="C72" s="100"/>
      <c r="D72" s="24"/>
      <c r="E72" s="100"/>
    </row>
    <row r="73" spans="1:5" ht="13.5">
      <c r="A73" s="101" t="s">
        <v>39</v>
      </c>
      <c r="B73" s="100"/>
      <c r="C73" s="100"/>
      <c r="D73" s="24"/>
      <c r="E73" s="100"/>
    </row>
    <row r="74" spans="1:5" ht="13.5">
      <c r="A74" s="103" t="s">
        <v>40</v>
      </c>
      <c r="B74" s="100"/>
      <c r="C74" s="100"/>
      <c r="D74" s="24"/>
      <c r="E74" s="100"/>
    </row>
    <row r="75" spans="1:5" ht="13.5">
      <c r="A75" s="101" t="s">
        <v>79</v>
      </c>
      <c r="B75" s="100"/>
      <c r="C75" s="100"/>
      <c r="D75" s="24"/>
      <c r="E75" s="100"/>
    </row>
    <row r="76" spans="1:5" ht="13.5">
      <c r="A76" s="103" t="s">
        <v>83</v>
      </c>
      <c r="B76" s="100"/>
      <c r="C76" s="100"/>
      <c r="D76" s="24"/>
      <c r="E76" s="100"/>
    </row>
    <row r="77" spans="1:5" ht="13.5">
      <c r="A77" s="103" t="s">
        <v>47</v>
      </c>
      <c r="B77" s="100"/>
      <c r="C77" s="100"/>
      <c r="D77" s="24"/>
      <c r="E77" s="100"/>
    </row>
    <row r="78" spans="1:5" ht="13.5">
      <c r="A78" s="103" t="s">
        <v>84</v>
      </c>
      <c r="B78" s="100"/>
      <c r="C78" s="100"/>
      <c r="D78" s="24"/>
      <c r="E78" s="100"/>
    </row>
    <row r="79" spans="1:5" ht="13.5">
      <c r="A79" s="103" t="s">
        <v>85</v>
      </c>
      <c r="B79" s="102"/>
      <c r="C79" s="102">
        <f>SUM(C80:C87)</f>
        <v>0</v>
      </c>
      <c r="D79" s="24"/>
      <c r="E79" s="100"/>
    </row>
    <row r="80" spans="1:5" ht="13.5">
      <c r="A80" s="101" t="s">
        <v>38</v>
      </c>
      <c r="B80" s="100"/>
      <c r="C80" s="100"/>
      <c r="D80" s="24"/>
      <c r="E80" s="100"/>
    </row>
    <row r="81" spans="1:5" ht="13.5">
      <c r="A81" s="101" t="s">
        <v>39</v>
      </c>
      <c r="B81" s="100"/>
      <c r="C81" s="100"/>
      <c r="D81" s="24"/>
      <c r="E81" s="100"/>
    </row>
    <row r="82" spans="1:5" ht="13.5">
      <c r="A82" s="101" t="s">
        <v>40</v>
      </c>
      <c r="B82" s="100"/>
      <c r="C82" s="100"/>
      <c r="D82" s="24"/>
      <c r="E82" s="100"/>
    </row>
    <row r="83" spans="1:5" ht="13.5">
      <c r="A83" s="105" t="s">
        <v>86</v>
      </c>
      <c r="B83" s="100"/>
      <c r="C83" s="100"/>
      <c r="D83" s="24"/>
      <c r="E83" s="100"/>
    </row>
    <row r="84" spans="1:5" ht="13.5">
      <c r="A84" s="103" t="s">
        <v>87</v>
      </c>
      <c r="B84" s="100"/>
      <c r="C84" s="100"/>
      <c r="D84" s="24"/>
      <c r="E84" s="100"/>
    </row>
    <row r="85" spans="1:5" ht="13.5">
      <c r="A85" s="103" t="s">
        <v>79</v>
      </c>
      <c r="B85" s="100"/>
      <c r="C85" s="100"/>
      <c r="D85" s="24"/>
      <c r="E85" s="100"/>
    </row>
    <row r="86" spans="1:5" ht="13.5">
      <c r="A86" s="103" t="s">
        <v>47</v>
      </c>
      <c r="B86" s="100"/>
      <c r="C86" s="100"/>
      <c r="D86" s="24"/>
      <c r="E86" s="100"/>
    </row>
    <row r="87" spans="1:5" ht="13.5">
      <c r="A87" s="98" t="s">
        <v>88</v>
      </c>
      <c r="B87" s="100"/>
      <c r="C87" s="100"/>
      <c r="D87" s="24"/>
      <c r="E87" s="100"/>
    </row>
    <row r="88" spans="1:5" ht="13.5">
      <c r="A88" s="101" t="s">
        <v>89</v>
      </c>
      <c r="B88" s="102"/>
      <c r="C88" s="102">
        <f>SUM(C89:C100)</f>
        <v>0</v>
      </c>
      <c r="D88" s="24"/>
      <c r="E88" s="100"/>
    </row>
    <row r="89" spans="1:5" ht="13.5">
      <c r="A89" s="101" t="s">
        <v>38</v>
      </c>
      <c r="B89" s="100"/>
      <c r="C89" s="100"/>
      <c r="D89" s="24"/>
      <c r="E89" s="100"/>
    </row>
    <row r="90" spans="1:5" ht="13.5">
      <c r="A90" s="103" t="s">
        <v>39</v>
      </c>
      <c r="B90" s="100"/>
      <c r="C90" s="100"/>
      <c r="D90" s="24"/>
      <c r="E90" s="100"/>
    </row>
    <row r="91" spans="1:5" ht="13.5">
      <c r="A91" s="103" t="s">
        <v>40</v>
      </c>
      <c r="B91" s="100"/>
      <c r="C91" s="100"/>
      <c r="D91" s="24"/>
      <c r="E91" s="100"/>
    </row>
    <row r="92" spans="1:5" ht="13.5">
      <c r="A92" s="101" t="s">
        <v>90</v>
      </c>
      <c r="B92" s="100"/>
      <c r="C92" s="100"/>
      <c r="D92" s="24"/>
      <c r="E92" s="100"/>
    </row>
    <row r="93" spans="1:5" ht="13.5">
      <c r="A93" s="101" t="s">
        <v>91</v>
      </c>
      <c r="B93" s="100"/>
      <c r="C93" s="100"/>
      <c r="D93" s="24"/>
      <c r="E93" s="100"/>
    </row>
    <row r="94" spans="1:5" ht="13.5">
      <c r="A94" s="101" t="s">
        <v>79</v>
      </c>
      <c r="B94" s="100"/>
      <c r="C94" s="100"/>
      <c r="D94" s="24"/>
      <c r="E94" s="100"/>
    </row>
    <row r="95" spans="1:5" ht="13.5">
      <c r="A95" s="101" t="s">
        <v>92</v>
      </c>
      <c r="B95" s="100"/>
      <c r="C95" s="100"/>
      <c r="D95" s="24"/>
      <c r="E95" s="100"/>
    </row>
    <row r="96" spans="1:5" ht="13.5">
      <c r="A96" s="101" t="s">
        <v>93</v>
      </c>
      <c r="B96" s="100"/>
      <c r="C96" s="100"/>
      <c r="D96" s="24"/>
      <c r="E96" s="100"/>
    </row>
    <row r="97" spans="1:5" ht="13.5">
      <c r="A97" s="101" t="s">
        <v>94</v>
      </c>
      <c r="B97" s="100"/>
      <c r="C97" s="100"/>
      <c r="D97" s="24"/>
      <c r="E97" s="100"/>
    </row>
    <row r="98" spans="1:5" ht="13.5">
      <c r="A98" s="101" t="s">
        <v>95</v>
      </c>
      <c r="B98" s="100"/>
      <c r="C98" s="100"/>
      <c r="D98" s="24"/>
      <c r="E98" s="100"/>
    </row>
    <row r="99" spans="1:5" ht="13.5">
      <c r="A99" s="103" t="s">
        <v>47</v>
      </c>
      <c r="B99" s="100"/>
      <c r="C99" s="100"/>
      <c r="D99" s="24"/>
      <c r="E99" s="100"/>
    </row>
    <row r="100" spans="1:5" ht="13.5">
      <c r="A100" s="103" t="s">
        <v>96</v>
      </c>
      <c r="B100" s="100"/>
      <c r="C100" s="100"/>
      <c r="D100" s="24"/>
      <c r="E100" s="100"/>
    </row>
    <row r="101" spans="1:5" ht="13.5">
      <c r="A101" s="98" t="s">
        <v>97</v>
      </c>
      <c r="B101" s="102">
        <f>SUM(B102:B109)</f>
        <v>150</v>
      </c>
      <c r="C101" s="102">
        <f>SUM(C102:C109)</f>
        <v>145</v>
      </c>
      <c r="D101" s="24">
        <f>C101/B101</f>
        <v>0.9666666666666667</v>
      </c>
      <c r="E101" s="100"/>
    </row>
    <row r="102" spans="1:5" ht="13.5">
      <c r="A102" s="101" t="s">
        <v>38</v>
      </c>
      <c r="B102" s="100">
        <v>132</v>
      </c>
      <c r="C102" s="100">
        <v>145</v>
      </c>
      <c r="D102" s="24">
        <f>C102/B102</f>
        <v>1.0984848484848484</v>
      </c>
      <c r="E102" s="100"/>
    </row>
    <row r="103" spans="1:5" ht="13.5">
      <c r="A103" s="101" t="s">
        <v>39</v>
      </c>
      <c r="B103" s="100">
        <v>18</v>
      </c>
      <c r="C103" s="100"/>
      <c r="D103" s="24">
        <f>C103/B103</f>
        <v>0</v>
      </c>
      <c r="E103" s="100"/>
    </row>
    <row r="104" spans="1:5" ht="13.5">
      <c r="A104" s="101" t="s">
        <v>40</v>
      </c>
      <c r="B104" s="100"/>
      <c r="C104" s="100"/>
      <c r="D104" s="24"/>
      <c r="E104" s="100"/>
    </row>
    <row r="105" spans="1:5" ht="13.5">
      <c r="A105" s="103" t="s">
        <v>98</v>
      </c>
      <c r="B105" s="100"/>
      <c r="C105" s="100"/>
      <c r="D105" s="24"/>
      <c r="E105" s="100"/>
    </row>
    <row r="106" spans="1:5" ht="13.5">
      <c r="A106" s="103" t="s">
        <v>99</v>
      </c>
      <c r="B106" s="100"/>
      <c r="C106" s="100"/>
      <c r="D106" s="24"/>
      <c r="E106" s="100"/>
    </row>
    <row r="107" spans="1:5" ht="13.5">
      <c r="A107" s="103" t="s">
        <v>100</v>
      </c>
      <c r="B107" s="100"/>
      <c r="C107" s="100"/>
      <c r="D107" s="24"/>
      <c r="E107" s="100"/>
    </row>
    <row r="108" spans="1:5" ht="13.5">
      <c r="A108" s="101" t="s">
        <v>47</v>
      </c>
      <c r="B108" s="100"/>
      <c r="C108" s="100"/>
      <c r="D108" s="24"/>
      <c r="E108" s="100"/>
    </row>
    <row r="109" spans="1:5" ht="13.5">
      <c r="A109" s="101" t="s">
        <v>101</v>
      </c>
      <c r="B109" s="100"/>
      <c r="C109" s="100"/>
      <c r="D109" s="24"/>
      <c r="E109" s="100"/>
    </row>
    <row r="110" spans="1:5" ht="13.5">
      <c r="A110" s="98" t="s">
        <v>102</v>
      </c>
      <c r="B110" s="102">
        <f>SUM(B111:B120)</f>
        <v>0</v>
      </c>
      <c r="C110" s="102">
        <f>SUM(C111:C120)</f>
        <v>0</v>
      </c>
      <c r="D110" s="24"/>
      <c r="E110" s="100"/>
    </row>
    <row r="111" spans="1:5" ht="13.5">
      <c r="A111" s="101" t="s">
        <v>38</v>
      </c>
      <c r="B111" s="100"/>
      <c r="C111" s="100"/>
      <c r="D111" s="24"/>
      <c r="E111" s="100"/>
    </row>
    <row r="112" spans="1:5" ht="13.5">
      <c r="A112" s="101" t="s">
        <v>39</v>
      </c>
      <c r="B112" s="100"/>
      <c r="C112" s="100"/>
      <c r="D112" s="24"/>
      <c r="E112" s="100"/>
    </row>
    <row r="113" spans="1:5" ht="13.5">
      <c r="A113" s="101" t="s">
        <v>40</v>
      </c>
      <c r="B113" s="100"/>
      <c r="C113" s="100"/>
      <c r="D113" s="24"/>
      <c r="E113" s="100"/>
    </row>
    <row r="114" spans="1:5" ht="13.5">
      <c r="A114" s="103" t="s">
        <v>103</v>
      </c>
      <c r="B114" s="100"/>
      <c r="C114" s="100"/>
      <c r="D114" s="24"/>
      <c r="E114" s="100"/>
    </row>
    <row r="115" spans="1:5" ht="13.5">
      <c r="A115" s="103" t="s">
        <v>104</v>
      </c>
      <c r="B115" s="100"/>
      <c r="C115" s="100"/>
      <c r="D115" s="24"/>
      <c r="E115" s="100"/>
    </row>
    <row r="116" spans="1:5" ht="13.5">
      <c r="A116" s="103" t="s">
        <v>105</v>
      </c>
      <c r="B116" s="100"/>
      <c r="C116" s="100"/>
      <c r="D116" s="24"/>
      <c r="E116" s="100"/>
    </row>
    <row r="117" spans="1:5" ht="13.5">
      <c r="A117" s="101" t="s">
        <v>106</v>
      </c>
      <c r="B117" s="100"/>
      <c r="C117" s="100"/>
      <c r="D117" s="24"/>
      <c r="E117" s="100"/>
    </row>
    <row r="118" spans="1:5" ht="13.5">
      <c r="A118" s="101" t="s">
        <v>107</v>
      </c>
      <c r="B118" s="100"/>
      <c r="C118" s="100"/>
      <c r="D118" s="24"/>
      <c r="E118" s="100"/>
    </row>
    <row r="119" spans="1:5" ht="13.5">
      <c r="A119" s="101" t="s">
        <v>47</v>
      </c>
      <c r="B119" s="100"/>
      <c r="C119" s="100"/>
      <c r="D119" s="24"/>
      <c r="E119" s="100"/>
    </row>
    <row r="120" spans="1:5" ht="13.5">
      <c r="A120" s="103" t="s">
        <v>108</v>
      </c>
      <c r="B120" s="100"/>
      <c r="C120" s="100"/>
      <c r="D120" s="24"/>
      <c r="E120" s="100"/>
    </row>
    <row r="121" spans="1:5" ht="13.5">
      <c r="A121" s="103" t="s">
        <v>109</v>
      </c>
      <c r="B121" s="102">
        <f>SUM(B122:B132)</f>
        <v>0</v>
      </c>
      <c r="C121" s="102">
        <f>SUM(C122:C132)</f>
        <v>0</v>
      </c>
      <c r="D121" s="24"/>
      <c r="E121" s="100"/>
    </row>
    <row r="122" spans="1:5" ht="13.5">
      <c r="A122" s="103" t="s">
        <v>38</v>
      </c>
      <c r="B122" s="100"/>
      <c r="C122" s="100"/>
      <c r="D122" s="24"/>
      <c r="E122" s="100"/>
    </row>
    <row r="123" spans="1:5" ht="13.5">
      <c r="A123" s="98" t="s">
        <v>39</v>
      </c>
      <c r="B123" s="100"/>
      <c r="C123" s="100"/>
      <c r="D123" s="24"/>
      <c r="E123" s="100"/>
    </row>
    <row r="124" spans="1:5" ht="13.5">
      <c r="A124" s="101" t="s">
        <v>40</v>
      </c>
      <c r="B124" s="100"/>
      <c r="C124" s="100"/>
      <c r="D124" s="24"/>
      <c r="E124" s="100"/>
    </row>
    <row r="125" spans="1:5" ht="13.5">
      <c r="A125" s="101" t="s">
        <v>110</v>
      </c>
      <c r="B125" s="100"/>
      <c r="C125" s="100"/>
      <c r="D125" s="24"/>
      <c r="E125" s="100"/>
    </row>
    <row r="126" spans="1:5" ht="13.5">
      <c r="A126" s="101" t="s">
        <v>111</v>
      </c>
      <c r="B126" s="100"/>
      <c r="C126" s="100"/>
      <c r="D126" s="24"/>
      <c r="E126" s="100"/>
    </row>
    <row r="127" spans="1:5" ht="13.5">
      <c r="A127" s="103" t="s">
        <v>112</v>
      </c>
      <c r="B127" s="100"/>
      <c r="C127" s="100"/>
      <c r="D127" s="24"/>
      <c r="E127" s="100"/>
    </row>
    <row r="128" spans="1:5" ht="13.5">
      <c r="A128" s="101" t="s">
        <v>113</v>
      </c>
      <c r="B128" s="100"/>
      <c r="C128" s="100"/>
      <c r="D128" s="24"/>
      <c r="E128" s="100"/>
    </row>
    <row r="129" spans="1:5" ht="13.5">
      <c r="A129" s="101" t="s">
        <v>114</v>
      </c>
      <c r="B129" s="100"/>
      <c r="C129" s="100"/>
      <c r="D129" s="24"/>
      <c r="E129" s="100"/>
    </row>
    <row r="130" spans="1:5" ht="13.5">
      <c r="A130" s="101" t="s">
        <v>115</v>
      </c>
      <c r="B130" s="100"/>
      <c r="C130" s="100"/>
      <c r="D130" s="24"/>
      <c r="E130" s="100"/>
    </row>
    <row r="131" spans="1:5" ht="13.5">
      <c r="A131" s="101" t="s">
        <v>47</v>
      </c>
      <c r="B131" s="100"/>
      <c r="C131" s="100"/>
      <c r="D131" s="24"/>
      <c r="E131" s="100"/>
    </row>
    <row r="132" spans="1:5" ht="13.5">
      <c r="A132" s="101" t="s">
        <v>116</v>
      </c>
      <c r="B132" s="100"/>
      <c r="C132" s="100"/>
      <c r="D132" s="24"/>
      <c r="E132" s="100"/>
    </row>
    <row r="133" spans="1:5" ht="13.5">
      <c r="A133" s="101" t="s">
        <v>117</v>
      </c>
      <c r="B133" s="102">
        <f>SUM(B134:B139)</f>
        <v>0</v>
      </c>
      <c r="C133" s="102">
        <f>SUM(C134:C139)</f>
        <v>0</v>
      </c>
      <c r="D133" s="24"/>
      <c r="E133" s="100"/>
    </row>
    <row r="134" spans="1:5" ht="13.5">
      <c r="A134" s="101" t="s">
        <v>38</v>
      </c>
      <c r="B134" s="100"/>
      <c r="C134" s="100"/>
      <c r="D134" s="24"/>
      <c r="E134" s="100"/>
    </row>
    <row r="135" spans="1:5" ht="13.5">
      <c r="A135" s="101" t="s">
        <v>39</v>
      </c>
      <c r="B135" s="100"/>
      <c r="C135" s="100"/>
      <c r="D135" s="24"/>
      <c r="E135" s="100"/>
    </row>
    <row r="136" spans="1:5" ht="13.5">
      <c r="A136" s="103" t="s">
        <v>40</v>
      </c>
      <c r="B136" s="100"/>
      <c r="C136" s="100"/>
      <c r="D136" s="24"/>
      <c r="E136" s="100"/>
    </row>
    <row r="137" spans="1:5" ht="13.5">
      <c r="A137" s="103" t="s">
        <v>118</v>
      </c>
      <c r="B137" s="100"/>
      <c r="C137" s="100"/>
      <c r="D137" s="24"/>
      <c r="E137" s="100"/>
    </row>
    <row r="138" spans="1:5" ht="13.5">
      <c r="A138" s="103" t="s">
        <v>47</v>
      </c>
      <c r="B138" s="100"/>
      <c r="C138" s="100"/>
      <c r="D138" s="24"/>
      <c r="E138" s="100"/>
    </row>
    <row r="139" spans="1:5" ht="13.5">
      <c r="A139" s="98" t="s">
        <v>119</v>
      </c>
      <c r="B139" s="100"/>
      <c r="C139" s="100"/>
      <c r="D139" s="24"/>
      <c r="E139" s="100"/>
    </row>
    <row r="140" spans="1:5" ht="13.5">
      <c r="A140" s="101" t="s">
        <v>120</v>
      </c>
      <c r="B140" s="102">
        <f>SUM(B141:B147)</f>
        <v>0</v>
      </c>
      <c r="C140" s="102">
        <f>SUM(C141:C147)</f>
        <v>0</v>
      </c>
      <c r="D140" s="24"/>
      <c r="E140" s="100"/>
    </row>
    <row r="141" spans="1:5" ht="13.5">
      <c r="A141" s="101" t="s">
        <v>38</v>
      </c>
      <c r="B141" s="100"/>
      <c r="C141" s="100"/>
      <c r="D141" s="24"/>
      <c r="E141" s="100"/>
    </row>
    <row r="142" spans="1:5" ht="13.5">
      <c r="A142" s="103" t="s">
        <v>39</v>
      </c>
      <c r="B142" s="100"/>
      <c r="C142" s="100"/>
      <c r="D142" s="24"/>
      <c r="E142" s="100"/>
    </row>
    <row r="143" spans="1:5" ht="13.5">
      <c r="A143" s="103" t="s">
        <v>40</v>
      </c>
      <c r="B143" s="100"/>
      <c r="C143" s="100"/>
      <c r="D143" s="24"/>
      <c r="E143" s="100"/>
    </row>
    <row r="144" spans="1:5" ht="13.5">
      <c r="A144" s="103" t="s">
        <v>121</v>
      </c>
      <c r="B144" s="100"/>
      <c r="C144" s="100"/>
      <c r="D144" s="24"/>
      <c r="E144" s="100"/>
    </row>
    <row r="145" spans="1:5" ht="13.5">
      <c r="A145" s="98" t="s">
        <v>122</v>
      </c>
      <c r="B145" s="100"/>
      <c r="C145" s="100"/>
      <c r="D145" s="24"/>
      <c r="E145" s="100"/>
    </row>
    <row r="146" spans="1:5" ht="13.5">
      <c r="A146" s="101" t="s">
        <v>47</v>
      </c>
      <c r="B146" s="100"/>
      <c r="C146" s="100"/>
      <c r="D146" s="24"/>
      <c r="E146" s="100"/>
    </row>
    <row r="147" spans="1:5" ht="13.5">
      <c r="A147" s="101" t="s">
        <v>123</v>
      </c>
      <c r="B147" s="100"/>
      <c r="C147" s="100"/>
      <c r="D147" s="24"/>
      <c r="E147" s="100"/>
    </row>
    <row r="148" spans="1:5" ht="13.5">
      <c r="A148" s="103" t="s">
        <v>124</v>
      </c>
      <c r="B148" s="102">
        <f>SUM(B149:B153)</f>
        <v>0</v>
      </c>
      <c r="C148" s="102">
        <f>SUM(C149:C153)</f>
        <v>0</v>
      </c>
      <c r="D148" s="24"/>
      <c r="E148" s="100"/>
    </row>
    <row r="149" spans="1:5" ht="13.5">
      <c r="A149" s="103" t="s">
        <v>38</v>
      </c>
      <c r="B149" s="100"/>
      <c r="C149" s="100"/>
      <c r="D149" s="24"/>
      <c r="E149" s="100"/>
    </row>
    <row r="150" spans="1:5" ht="13.5">
      <c r="A150" s="103" t="s">
        <v>39</v>
      </c>
      <c r="B150" s="100"/>
      <c r="C150" s="100"/>
      <c r="D150" s="24"/>
      <c r="E150" s="100"/>
    </row>
    <row r="151" spans="1:5" ht="13.5">
      <c r="A151" s="101" t="s">
        <v>40</v>
      </c>
      <c r="B151" s="100"/>
      <c r="C151" s="100"/>
      <c r="D151" s="24"/>
      <c r="E151" s="100"/>
    </row>
    <row r="152" spans="1:5" ht="13.5">
      <c r="A152" s="104" t="s">
        <v>125</v>
      </c>
      <c r="B152" s="100"/>
      <c r="C152" s="100"/>
      <c r="D152" s="24"/>
      <c r="E152" s="100"/>
    </row>
    <row r="153" spans="1:5" ht="13.5">
      <c r="A153" s="101" t="s">
        <v>126</v>
      </c>
      <c r="B153" s="100"/>
      <c r="C153" s="100"/>
      <c r="D153" s="24"/>
      <c r="E153" s="100"/>
    </row>
    <row r="154" spans="1:5" ht="13.5">
      <c r="A154" s="103" t="s">
        <v>127</v>
      </c>
      <c r="B154" s="102">
        <f>SUM(B155:B160)</f>
        <v>0</v>
      </c>
      <c r="C154" s="102">
        <f>SUM(C155:C160)</f>
        <v>0</v>
      </c>
      <c r="D154" s="24"/>
      <c r="E154" s="100"/>
    </row>
    <row r="155" spans="1:5" ht="13.5">
      <c r="A155" s="103" t="s">
        <v>38</v>
      </c>
      <c r="B155" s="100"/>
      <c r="C155" s="100"/>
      <c r="D155" s="24"/>
      <c r="E155" s="100"/>
    </row>
    <row r="156" spans="1:5" ht="13.5">
      <c r="A156" s="103" t="s">
        <v>39</v>
      </c>
      <c r="B156" s="100"/>
      <c r="C156" s="100"/>
      <c r="D156" s="24"/>
      <c r="E156" s="100"/>
    </row>
    <row r="157" spans="1:5" ht="13.5">
      <c r="A157" s="98" t="s">
        <v>40</v>
      </c>
      <c r="B157" s="100"/>
      <c r="C157" s="100"/>
      <c r="D157" s="24"/>
      <c r="E157" s="100"/>
    </row>
    <row r="158" spans="1:5" ht="13.5">
      <c r="A158" s="101" t="s">
        <v>52</v>
      </c>
      <c r="B158" s="100"/>
      <c r="C158" s="100"/>
      <c r="D158" s="24"/>
      <c r="E158" s="100"/>
    </row>
    <row r="159" spans="1:5" ht="13.5">
      <c r="A159" s="101" t="s">
        <v>47</v>
      </c>
      <c r="B159" s="100"/>
      <c r="C159" s="100"/>
      <c r="D159" s="24"/>
      <c r="E159" s="100"/>
    </row>
    <row r="160" spans="1:5" ht="13.5">
      <c r="A160" s="101" t="s">
        <v>128</v>
      </c>
      <c r="B160" s="100"/>
      <c r="C160" s="100"/>
      <c r="D160" s="24"/>
      <c r="E160" s="100"/>
    </row>
    <row r="161" spans="1:5" ht="13.5">
      <c r="A161" s="103" t="s">
        <v>129</v>
      </c>
      <c r="B161" s="102">
        <f>SUM(B162:B167)</f>
        <v>0</v>
      </c>
      <c r="C161" s="102">
        <f>SUM(C162:C167)</f>
        <v>0</v>
      </c>
      <c r="D161" s="24"/>
      <c r="E161" s="100"/>
    </row>
    <row r="162" spans="1:5" ht="13.5">
      <c r="A162" s="103" t="s">
        <v>38</v>
      </c>
      <c r="B162" s="100"/>
      <c r="C162" s="100"/>
      <c r="D162" s="24"/>
      <c r="E162" s="100"/>
    </row>
    <row r="163" spans="1:5" ht="13.5">
      <c r="A163" s="103" t="s">
        <v>39</v>
      </c>
      <c r="B163" s="100"/>
      <c r="C163" s="100"/>
      <c r="D163" s="24"/>
      <c r="E163" s="100"/>
    </row>
    <row r="164" spans="1:5" ht="13.5">
      <c r="A164" s="101" t="s">
        <v>40</v>
      </c>
      <c r="B164" s="100"/>
      <c r="C164" s="100"/>
      <c r="D164" s="24"/>
      <c r="E164" s="100"/>
    </row>
    <row r="165" spans="1:5" ht="13.5">
      <c r="A165" s="101" t="s">
        <v>130</v>
      </c>
      <c r="B165" s="100"/>
      <c r="C165" s="100"/>
      <c r="D165" s="24"/>
      <c r="E165" s="100"/>
    </row>
    <row r="166" spans="1:5" ht="13.5">
      <c r="A166" s="103" t="s">
        <v>47</v>
      </c>
      <c r="B166" s="100"/>
      <c r="C166" s="100"/>
      <c r="D166" s="24"/>
      <c r="E166" s="100"/>
    </row>
    <row r="167" spans="1:5" ht="13.5">
      <c r="A167" s="103" t="s">
        <v>131</v>
      </c>
      <c r="B167" s="100"/>
      <c r="C167" s="100"/>
      <c r="D167" s="24"/>
      <c r="E167" s="100"/>
    </row>
    <row r="168" spans="1:5" ht="13.5">
      <c r="A168" s="103" t="s">
        <v>132</v>
      </c>
      <c r="B168" s="102">
        <v>471</v>
      </c>
      <c r="C168" s="102">
        <f>SUM(C169:C174)</f>
        <v>559</v>
      </c>
      <c r="D168" s="24">
        <f>C168/B168</f>
        <v>1.186836518046709</v>
      </c>
      <c r="E168" s="100"/>
    </row>
    <row r="169" spans="1:5" ht="13.5">
      <c r="A169" s="103" t="s">
        <v>38</v>
      </c>
      <c r="B169" s="100">
        <v>459</v>
      </c>
      <c r="C169" s="100">
        <v>381</v>
      </c>
      <c r="D169" s="24">
        <f>C169/B169</f>
        <v>0.8300653594771242</v>
      </c>
      <c r="E169" s="100"/>
    </row>
    <row r="170" spans="1:5" ht="13.5">
      <c r="A170" s="101" t="s">
        <v>39</v>
      </c>
      <c r="B170" s="100">
        <v>12</v>
      </c>
      <c r="C170" s="100">
        <v>178</v>
      </c>
      <c r="D170" s="24">
        <f>C170/B170</f>
        <v>14.833333333333334</v>
      </c>
      <c r="E170" s="100"/>
    </row>
    <row r="171" spans="1:5" ht="13.5">
      <c r="A171" s="101" t="s">
        <v>40</v>
      </c>
      <c r="B171" s="100"/>
      <c r="C171" s="100"/>
      <c r="D171" s="24"/>
      <c r="E171" s="100"/>
    </row>
    <row r="172" spans="1:5" ht="13.5">
      <c r="A172" s="101" t="s">
        <v>133</v>
      </c>
      <c r="B172" s="100"/>
      <c r="C172" s="100"/>
      <c r="D172" s="24"/>
      <c r="E172" s="100"/>
    </row>
    <row r="173" spans="1:5" ht="13.5">
      <c r="A173" s="103" t="s">
        <v>47</v>
      </c>
      <c r="B173" s="100"/>
      <c r="C173" s="100"/>
      <c r="D173" s="24"/>
      <c r="E173" s="100"/>
    </row>
    <row r="174" spans="1:5" ht="13.5">
      <c r="A174" s="103" t="s">
        <v>134</v>
      </c>
      <c r="B174" s="100"/>
      <c r="C174" s="100"/>
      <c r="D174" s="24"/>
      <c r="E174" s="100"/>
    </row>
    <row r="175" spans="1:5" ht="13.5">
      <c r="A175" s="103" t="s">
        <v>135</v>
      </c>
      <c r="B175" s="102"/>
      <c r="C175" s="102">
        <f>SUM(C176:C181)</f>
        <v>0</v>
      </c>
      <c r="D175" s="24"/>
      <c r="E175" s="100"/>
    </row>
    <row r="176" spans="1:5" ht="13.5">
      <c r="A176" s="101" t="s">
        <v>38</v>
      </c>
      <c r="B176" s="100"/>
      <c r="C176" s="100"/>
      <c r="D176" s="24"/>
      <c r="E176" s="100"/>
    </row>
    <row r="177" spans="1:5" ht="13.5">
      <c r="A177" s="101" t="s">
        <v>39</v>
      </c>
      <c r="B177" s="100"/>
      <c r="C177" s="100"/>
      <c r="D177" s="24"/>
      <c r="E177" s="100"/>
    </row>
    <row r="178" spans="1:5" ht="13.5">
      <c r="A178" s="101" t="s">
        <v>40</v>
      </c>
      <c r="B178" s="100"/>
      <c r="C178" s="100"/>
      <c r="D178" s="24"/>
      <c r="E178" s="100"/>
    </row>
    <row r="179" spans="1:5" ht="13.5">
      <c r="A179" s="101" t="s">
        <v>136</v>
      </c>
      <c r="B179" s="100"/>
      <c r="C179" s="100"/>
      <c r="D179" s="24"/>
      <c r="E179" s="100"/>
    </row>
    <row r="180" spans="1:5" ht="13.5">
      <c r="A180" s="101" t="s">
        <v>47</v>
      </c>
      <c r="B180" s="100"/>
      <c r="C180" s="100"/>
      <c r="D180" s="24"/>
      <c r="E180" s="100"/>
    </row>
    <row r="181" spans="1:5" ht="13.5">
      <c r="A181" s="103" t="s">
        <v>137</v>
      </c>
      <c r="B181" s="100"/>
      <c r="C181" s="100"/>
      <c r="D181" s="24"/>
      <c r="E181" s="100"/>
    </row>
    <row r="182" spans="1:5" ht="13.5">
      <c r="A182" s="103" t="s">
        <v>138</v>
      </c>
      <c r="B182" s="102"/>
      <c r="C182" s="102">
        <f>SUM(C183:C188)</f>
        <v>0</v>
      </c>
      <c r="D182" s="24"/>
      <c r="E182" s="100"/>
    </row>
    <row r="183" spans="1:5" ht="13.5">
      <c r="A183" s="98" t="s">
        <v>38</v>
      </c>
      <c r="B183" s="100"/>
      <c r="C183" s="100"/>
      <c r="D183" s="24"/>
      <c r="E183" s="100"/>
    </row>
    <row r="184" spans="1:5" ht="13.5">
      <c r="A184" s="101" t="s">
        <v>39</v>
      </c>
      <c r="B184" s="100"/>
      <c r="C184" s="100"/>
      <c r="D184" s="24"/>
      <c r="E184" s="100"/>
    </row>
    <row r="185" spans="1:5" ht="13.5">
      <c r="A185" s="101" t="s">
        <v>40</v>
      </c>
      <c r="B185" s="100"/>
      <c r="C185" s="100"/>
      <c r="D185" s="24"/>
      <c r="E185" s="100"/>
    </row>
    <row r="186" spans="1:5" ht="13.5">
      <c r="A186" s="101" t="s">
        <v>139</v>
      </c>
      <c r="B186" s="100"/>
      <c r="C186" s="100"/>
      <c r="D186" s="24"/>
      <c r="E186" s="100"/>
    </row>
    <row r="187" spans="1:5" ht="13.5">
      <c r="A187" s="101" t="s">
        <v>47</v>
      </c>
      <c r="B187" s="100"/>
      <c r="C187" s="100"/>
      <c r="D187" s="24"/>
      <c r="E187" s="100"/>
    </row>
    <row r="188" spans="1:5" ht="13.5">
      <c r="A188" s="103" t="s">
        <v>140</v>
      </c>
      <c r="B188" s="100"/>
      <c r="C188" s="100"/>
      <c r="D188" s="24"/>
      <c r="E188" s="100"/>
    </row>
    <row r="189" spans="1:5" ht="13.5">
      <c r="A189" s="103" t="s">
        <v>141</v>
      </c>
      <c r="B189" s="102"/>
      <c r="C189" s="102">
        <f>SUM(C190:C196)</f>
        <v>0</v>
      </c>
      <c r="D189" s="24"/>
      <c r="E189" s="100"/>
    </row>
    <row r="190" spans="1:5" ht="13.5">
      <c r="A190" s="103" t="s">
        <v>38</v>
      </c>
      <c r="B190" s="100"/>
      <c r="C190" s="100"/>
      <c r="D190" s="24"/>
      <c r="E190" s="100"/>
    </row>
    <row r="191" spans="1:5" ht="13.5">
      <c r="A191" s="101" t="s">
        <v>39</v>
      </c>
      <c r="B191" s="100"/>
      <c r="C191" s="100"/>
      <c r="D191" s="24"/>
      <c r="E191" s="100"/>
    </row>
    <row r="192" spans="1:5" ht="13.5">
      <c r="A192" s="101" t="s">
        <v>40</v>
      </c>
      <c r="B192" s="100"/>
      <c r="C192" s="100"/>
      <c r="D192" s="24"/>
      <c r="E192" s="100"/>
    </row>
    <row r="193" spans="1:5" ht="13.5">
      <c r="A193" s="101" t="s">
        <v>142</v>
      </c>
      <c r="B193" s="100"/>
      <c r="C193" s="100"/>
      <c r="D193" s="24"/>
      <c r="E193" s="100"/>
    </row>
    <row r="194" spans="1:5" ht="13.5">
      <c r="A194" s="101" t="s">
        <v>143</v>
      </c>
      <c r="B194" s="100"/>
      <c r="C194" s="100"/>
      <c r="D194" s="24"/>
      <c r="E194" s="100"/>
    </row>
    <row r="195" spans="1:5" ht="13.5">
      <c r="A195" s="101" t="s">
        <v>47</v>
      </c>
      <c r="B195" s="100"/>
      <c r="C195" s="100"/>
      <c r="D195" s="24"/>
      <c r="E195" s="106"/>
    </row>
    <row r="196" spans="1:5" ht="13.5">
      <c r="A196" s="103" t="s">
        <v>144</v>
      </c>
      <c r="B196" s="100"/>
      <c r="C196" s="100"/>
      <c r="D196" s="24"/>
      <c r="E196" s="106"/>
    </row>
    <row r="197" spans="1:5" ht="13.5">
      <c r="A197" s="103" t="s">
        <v>145</v>
      </c>
      <c r="B197" s="102"/>
      <c r="C197" s="102">
        <f>SUM(C198:C202)</f>
        <v>0</v>
      </c>
      <c r="D197" s="24"/>
      <c r="E197" s="106"/>
    </row>
    <row r="198" spans="1:5" ht="13.5">
      <c r="A198" s="103" t="s">
        <v>38</v>
      </c>
      <c r="B198" s="100"/>
      <c r="C198" s="100"/>
      <c r="D198" s="24"/>
      <c r="E198" s="100"/>
    </row>
    <row r="199" spans="1:5" ht="13.5">
      <c r="A199" s="98" t="s">
        <v>39</v>
      </c>
      <c r="B199" s="100"/>
      <c r="C199" s="100"/>
      <c r="D199" s="24"/>
      <c r="E199" s="100"/>
    </row>
    <row r="200" spans="1:5" ht="13.5">
      <c r="A200" s="101" t="s">
        <v>40</v>
      </c>
      <c r="B200" s="100"/>
      <c r="C200" s="100"/>
      <c r="D200" s="24"/>
      <c r="E200" s="100"/>
    </row>
    <row r="201" spans="1:5" ht="13.5">
      <c r="A201" s="101" t="s">
        <v>47</v>
      </c>
      <c r="B201" s="100"/>
      <c r="C201" s="100"/>
      <c r="D201" s="24"/>
      <c r="E201" s="100"/>
    </row>
    <row r="202" spans="1:5" ht="13.5">
      <c r="A202" s="101" t="s">
        <v>146</v>
      </c>
      <c r="B202" s="100"/>
      <c r="C202" s="100"/>
      <c r="D202" s="24"/>
      <c r="E202" s="100"/>
    </row>
    <row r="203" spans="1:5" ht="13.5">
      <c r="A203" s="103" t="s">
        <v>147</v>
      </c>
      <c r="B203" s="107"/>
      <c r="C203" s="107">
        <f>SUM(C204:C208)</f>
        <v>0</v>
      </c>
      <c r="D203" s="24"/>
      <c r="E203" s="100"/>
    </row>
    <row r="204" spans="1:5" ht="13.5">
      <c r="A204" s="103" t="s">
        <v>38</v>
      </c>
      <c r="B204" s="100"/>
      <c r="C204" s="100"/>
      <c r="D204" s="24"/>
      <c r="E204" s="100"/>
    </row>
    <row r="205" spans="1:5" ht="13.5">
      <c r="A205" s="103" t="s">
        <v>39</v>
      </c>
      <c r="B205" s="100"/>
      <c r="C205" s="100"/>
      <c r="D205" s="24"/>
      <c r="E205" s="100"/>
    </row>
    <row r="206" spans="1:5" ht="13.5">
      <c r="A206" s="101" t="s">
        <v>40</v>
      </c>
      <c r="B206" s="100"/>
      <c r="C206" s="100"/>
      <c r="D206" s="24"/>
      <c r="E206" s="100"/>
    </row>
    <row r="207" spans="1:5" ht="13.5">
      <c r="A207" s="101" t="s">
        <v>47</v>
      </c>
      <c r="B207" s="100"/>
      <c r="C207" s="100"/>
      <c r="D207" s="24"/>
      <c r="E207" s="100"/>
    </row>
    <row r="208" spans="1:5" ht="13.5">
      <c r="A208" s="101" t="s">
        <v>148</v>
      </c>
      <c r="B208" s="100"/>
      <c r="C208" s="100"/>
      <c r="D208" s="24"/>
      <c r="E208" s="100"/>
    </row>
    <row r="209" spans="1:5" ht="13.5">
      <c r="A209" s="101" t="s">
        <v>149</v>
      </c>
      <c r="B209" s="108"/>
      <c r="C209" s="108">
        <f>SUM(C210:C215)</f>
        <v>0</v>
      </c>
      <c r="D209" s="24"/>
      <c r="E209" s="100"/>
    </row>
    <row r="210" spans="1:5" ht="13.5">
      <c r="A210" s="101" t="s">
        <v>38</v>
      </c>
      <c r="B210" s="100"/>
      <c r="C210" s="100"/>
      <c r="D210" s="24"/>
      <c r="E210" s="100"/>
    </row>
    <row r="211" spans="1:5" ht="13.5">
      <c r="A211" s="101" t="s">
        <v>39</v>
      </c>
      <c r="B211" s="100"/>
      <c r="C211" s="100"/>
      <c r="D211" s="24"/>
      <c r="E211" s="100"/>
    </row>
    <row r="212" spans="1:5" ht="13.5">
      <c r="A212" s="101" t="s">
        <v>40</v>
      </c>
      <c r="B212" s="100"/>
      <c r="C212" s="100"/>
      <c r="D212" s="24"/>
      <c r="E212" s="100"/>
    </row>
    <row r="213" spans="1:5" ht="13.5">
      <c r="A213" s="101" t="s">
        <v>150</v>
      </c>
      <c r="B213" s="100"/>
      <c r="C213" s="100"/>
      <c r="D213" s="24"/>
      <c r="E213" s="100"/>
    </row>
    <row r="214" spans="1:5" ht="13.5">
      <c r="A214" s="101" t="s">
        <v>47</v>
      </c>
      <c r="B214" s="100"/>
      <c r="C214" s="100"/>
      <c r="D214" s="24"/>
      <c r="E214" s="100"/>
    </row>
    <row r="215" spans="1:5" ht="13.5">
      <c r="A215" s="101" t="s">
        <v>151</v>
      </c>
      <c r="B215" s="100"/>
      <c r="C215" s="100"/>
      <c r="D215" s="24"/>
      <c r="E215" s="100"/>
    </row>
    <row r="216" spans="1:5" ht="13.5">
      <c r="A216" s="101" t="s">
        <v>152</v>
      </c>
      <c r="B216" s="107"/>
      <c r="C216" s="107">
        <f>SUM(C217:C230)</f>
        <v>0</v>
      </c>
      <c r="D216" s="24"/>
      <c r="E216" s="100"/>
    </row>
    <row r="217" spans="1:5" ht="13.5">
      <c r="A217" s="101" t="s">
        <v>38</v>
      </c>
      <c r="B217" s="100"/>
      <c r="C217" s="100"/>
      <c r="D217" s="24"/>
      <c r="E217" s="100"/>
    </row>
    <row r="218" spans="1:5" ht="13.5">
      <c r="A218" s="101" t="s">
        <v>39</v>
      </c>
      <c r="B218" s="100"/>
      <c r="C218" s="100"/>
      <c r="D218" s="24"/>
      <c r="E218" s="100"/>
    </row>
    <row r="219" spans="1:5" ht="13.5">
      <c r="A219" s="101" t="s">
        <v>40</v>
      </c>
      <c r="B219" s="100"/>
      <c r="C219" s="100"/>
      <c r="D219" s="24"/>
      <c r="E219" s="100"/>
    </row>
    <row r="220" spans="1:5" ht="13.5">
      <c r="A220" s="101" t="s">
        <v>153</v>
      </c>
      <c r="B220" s="100"/>
      <c r="C220" s="100"/>
      <c r="D220" s="24"/>
      <c r="E220" s="100"/>
    </row>
    <row r="221" spans="1:5" ht="13.5">
      <c r="A221" s="101" t="s">
        <v>154</v>
      </c>
      <c r="B221" s="100"/>
      <c r="C221" s="100"/>
      <c r="D221" s="24"/>
      <c r="E221" s="100"/>
    </row>
    <row r="222" spans="1:5" ht="13.5">
      <c r="A222" s="101" t="s">
        <v>79</v>
      </c>
      <c r="B222" s="100"/>
      <c r="C222" s="100"/>
      <c r="D222" s="24"/>
      <c r="E222" s="100"/>
    </row>
    <row r="223" spans="1:5" ht="13.5">
      <c r="A223" s="101" t="s">
        <v>155</v>
      </c>
      <c r="B223" s="100"/>
      <c r="C223" s="100"/>
      <c r="D223" s="24"/>
      <c r="E223" s="100"/>
    </row>
    <row r="224" spans="1:5" ht="13.5">
      <c r="A224" s="101" t="s">
        <v>156</v>
      </c>
      <c r="B224" s="100"/>
      <c r="C224" s="100"/>
      <c r="D224" s="24"/>
      <c r="E224" s="100"/>
    </row>
    <row r="225" spans="1:5" ht="13.5">
      <c r="A225" s="101" t="s">
        <v>157</v>
      </c>
      <c r="B225" s="100"/>
      <c r="C225" s="100"/>
      <c r="D225" s="24"/>
      <c r="E225" s="100"/>
    </row>
    <row r="226" spans="1:5" ht="13.5">
      <c r="A226" s="101" t="s">
        <v>158</v>
      </c>
      <c r="B226" s="100"/>
      <c r="C226" s="100"/>
      <c r="D226" s="24"/>
      <c r="E226" s="100"/>
    </row>
    <row r="227" spans="1:5" ht="13.5">
      <c r="A227" s="101" t="s">
        <v>159</v>
      </c>
      <c r="B227" s="100"/>
      <c r="C227" s="100"/>
      <c r="D227" s="24"/>
      <c r="E227" s="100"/>
    </row>
    <row r="228" spans="1:5" ht="13.5">
      <c r="A228" s="101" t="s">
        <v>160</v>
      </c>
      <c r="B228" s="100"/>
      <c r="C228" s="100"/>
      <c r="D228" s="24"/>
      <c r="E228" s="100"/>
    </row>
    <row r="229" spans="1:5" ht="13.5">
      <c r="A229" s="101" t="s">
        <v>47</v>
      </c>
      <c r="B229" s="100"/>
      <c r="C229" s="100"/>
      <c r="D229" s="24"/>
      <c r="E229" s="100"/>
    </row>
    <row r="230" spans="1:5" ht="13.5">
      <c r="A230" s="101" t="s">
        <v>161</v>
      </c>
      <c r="B230" s="100"/>
      <c r="C230" s="100"/>
      <c r="D230" s="24"/>
      <c r="E230" s="100"/>
    </row>
    <row r="231" spans="1:5" ht="13.5">
      <c r="A231" s="101" t="s">
        <v>162</v>
      </c>
      <c r="B231" s="102"/>
      <c r="C231" s="102">
        <f>SUM(C232:C233)</f>
        <v>0</v>
      </c>
      <c r="D231" s="24"/>
      <c r="E231" s="100"/>
    </row>
    <row r="232" spans="1:5" ht="13.5">
      <c r="A232" s="103" t="s">
        <v>163</v>
      </c>
      <c r="B232" s="100"/>
      <c r="C232" s="100"/>
      <c r="D232" s="24"/>
      <c r="E232" s="100"/>
    </row>
    <row r="233" spans="1:5" ht="13.5">
      <c r="A233" s="103" t="s">
        <v>164</v>
      </c>
      <c r="B233" s="100"/>
      <c r="C233" s="100"/>
      <c r="D233" s="24"/>
      <c r="E233" s="100"/>
    </row>
    <row r="234" spans="1:5" ht="13.5">
      <c r="A234" s="98" t="s">
        <v>165</v>
      </c>
      <c r="B234" s="100"/>
      <c r="C234" s="100">
        <f>SUM(C235,C236,C237)</f>
        <v>0</v>
      </c>
      <c r="D234" s="24"/>
      <c r="E234" s="100"/>
    </row>
    <row r="235" spans="1:5" ht="13.5">
      <c r="A235" s="101" t="s">
        <v>166</v>
      </c>
      <c r="B235" s="100"/>
      <c r="C235" s="100"/>
      <c r="D235" s="24"/>
      <c r="E235" s="100"/>
    </row>
    <row r="236" spans="1:5" ht="13.5">
      <c r="A236" s="101" t="s">
        <v>167</v>
      </c>
      <c r="B236" s="100"/>
      <c r="C236" s="100"/>
      <c r="D236" s="24"/>
      <c r="E236" s="100"/>
    </row>
    <row r="237" spans="1:5" ht="13.5">
      <c r="A237" s="101" t="s">
        <v>168</v>
      </c>
      <c r="B237" s="100"/>
      <c r="C237" s="100"/>
      <c r="D237" s="24"/>
      <c r="E237" s="100"/>
    </row>
    <row r="238" spans="1:5" ht="13.5">
      <c r="A238" s="98" t="s">
        <v>169</v>
      </c>
      <c r="B238" s="100"/>
      <c r="C238" s="100">
        <f>SUM(C239,C249)</f>
        <v>0</v>
      </c>
      <c r="D238" s="24"/>
      <c r="E238" s="100"/>
    </row>
    <row r="239" spans="1:5" ht="13.5">
      <c r="A239" s="103" t="s">
        <v>170</v>
      </c>
      <c r="B239" s="102"/>
      <c r="C239" s="102">
        <f>SUM(C240:C248)</f>
        <v>0</v>
      </c>
      <c r="D239" s="24"/>
      <c r="E239" s="100"/>
    </row>
    <row r="240" spans="1:5" ht="13.5">
      <c r="A240" s="103" t="s">
        <v>171</v>
      </c>
      <c r="B240" s="100"/>
      <c r="C240" s="100"/>
      <c r="D240" s="24"/>
      <c r="E240" s="100"/>
    </row>
    <row r="241" spans="1:5" ht="13.5">
      <c r="A241" s="101" t="s">
        <v>172</v>
      </c>
      <c r="B241" s="100"/>
      <c r="C241" s="100"/>
      <c r="D241" s="24"/>
      <c r="E241" s="100"/>
    </row>
    <row r="242" spans="1:5" ht="13.5">
      <c r="A242" s="101" t="s">
        <v>173</v>
      </c>
      <c r="B242" s="100"/>
      <c r="C242" s="100"/>
      <c r="D242" s="24"/>
      <c r="E242" s="100"/>
    </row>
    <row r="243" spans="1:5" ht="13.5">
      <c r="A243" s="101" t="s">
        <v>174</v>
      </c>
      <c r="B243" s="100"/>
      <c r="C243" s="100"/>
      <c r="D243" s="24"/>
      <c r="E243" s="100"/>
    </row>
    <row r="244" spans="1:5" ht="13.5">
      <c r="A244" s="103" t="s">
        <v>175</v>
      </c>
      <c r="B244" s="100"/>
      <c r="C244" s="100"/>
      <c r="D244" s="24"/>
      <c r="E244" s="100"/>
    </row>
    <row r="245" spans="1:5" ht="13.5">
      <c r="A245" s="103" t="s">
        <v>176</v>
      </c>
      <c r="B245" s="100"/>
      <c r="C245" s="100"/>
      <c r="D245" s="24"/>
      <c r="E245" s="100"/>
    </row>
    <row r="246" spans="1:5" ht="13.5">
      <c r="A246" s="103" t="s">
        <v>177</v>
      </c>
      <c r="B246" s="100"/>
      <c r="C246" s="100"/>
      <c r="D246" s="24"/>
      <c r="E246" s="100"/>
    </row>
    <row r="247" spans="1:5" ht="13.5">
      <c r="A247" s="103" t="s">
        <v>178</v>
      </c>
      <c r="B247" s="100"/>
      <c r="C247" s="100"/>
      <c r="D247" s="24"/>
      <c r="E247" s="100"/>
    </row>
    <row r="248" spans="1:5" ht="13.5">
      <c r="A248" s="103" t="s">
        <v>179</v>
      </c>
      <c r="B248" s="100"/>
      <c r="C248" s="100"/>
      <c r="D248" s="24"/>
      <c r="E248" s="100"/>
    </row>
    <row r="249" spans="1:5" ht="13.5">
      <c r="A249" s="103" t="s">
        <v>180</v>
      </c>
      <c r="B249" s="100"/>
      <c r="C249" s="100"/>
      <c r="D249" s="24"/>
      <c r="E249" s="100"/>
    </row>
    <row r="250" spans="1:5" ht="13.5">
      <c r="A250" s="98" t="s">
        <v>181</v>
      </c>
      <c r="B250" s="100">
        <f>SUM(B251,B254,B265,B272,B280,B289,B303,B313,B323,B331,B337)</f>
        <v>281</v>
      </c>
      <c r="C250" s="100">
        <f>SUM(C251,C254,C265,C272,C280,C289,C303,C313,C323,C331,C337)</f>
        <v>236</v>
      </c>
      <c r="D250" s="24">
        <f>C250/B250</f>
        <v>0.8398576512455516</v>
      </c>
      <c r="E250" s="100"/>
    </row>
    <row r="251" spans="1:5" ht="13.5">
      <c r="A251" s="101" t="s">
        <v>182</v>
      </c>
      <c r="B251" s="102"/>
      <c r="C251" s="102">
        <f>SUM(C252:C253)</f>
        <v>0</v>
      </c>
      <c r="D251" s="24"/>
      <c r="E251" s="100"/>
    </row>
    <row r="252" spans="1:5" ht="13.5">
      <c r="A252" s="101" t="s">
        <v>183</v>
      </c>
      <c r="B252" s="100"/>
      <c r="C252" s="100"/>
      <c r="D252" s="24"/>
      <c r="E252" s="100"/>
    </row>
    <row r="253" spans="1:5" ht="13.5">
      <c r="A253" s="103" t="s">
        <v>184</v>
      </c>
      <c r="B253" s="100"/>
      <c r="C253" s="100"/>
      <c r="D253" s="24"/>
      <c r="E253" s="100"/>
    </row>
    <row r="254" spans="1:5" ht="13.5">
      <c r="A254" s="103" t="s">
        <v>185</v>
      </c>
      <c r="B254" s="102">
        <f>SUM(B255:B264)</f>
        <v>82</v>
      </c>
      <c r="C254" s="102">
        <f>SUM(C255:C264)</f>
        <v>150</v>
      </c>
      <c r="D254" s="24">
        <f>C254/B254</f>
        <v>1.829268292682927</v>
      </c>
      <c r="E254" s="100"/>
    </row>
    <row r="255" spans="1:5" ht="13.5">
      <c r="A255" s="103" t="s">
        <v>38</v>
      </c>
      <c r="B255" s="100">
        <v>82</v>
      </c>
      <c r="C255" s="100">
        <v>150</v>
      </c>
      <c r="D255" s="24">
        <f>C255/B255</f>
        <v>1.829268292682927</v>
      </c>
      <c r="E255" s="100"/>
    </row>
    <row r="256" spans="1:5" ht="13.5">
      <c r="A256" s="103" t="s">
        <v>39</v>
      </c>
      <c r="B256" s="100"/>
      <c r="C256" s="100"/>
      <c r="D256" s="24"/>
      <c r="E256" s="100"/>
    </row>
    <row r="257" spans="1:5" ht="13.5">
      <c r="A257" s="103" t="s">
        <v>40</v>
      </c>
      <c r="B257" s="100"/>
      <c r="C257" s="100"/>
      <c r="D257" s="24"/>
      <c r="E257" s="100"/>
    </row>
    <row r="258" spans="1:5" ht="13.5">
      <c r="A258" s="103" t="s">
        <v>79</v>
      </c>
      <c r="B258" s="100"/>
      <c r="C258" s="100"/>
      <c r="D258" s="24"/>
      <c r="E258" s="100"/>
    </row>
    <row r="259" spans="1:5" ht="13.5">
      <c r="A259" s="103" t="s">
        <v>186</v>
      </c>
      <c r="B259" s="100"/>
      <c r="C259" s="100"/>
      <c r="D259" s="24"/>
      <c r="E259" s="100"/>
    </row>
    <row r="260" spans="1:5" ht="13.5">
      <c r="A260" s="103" t="s">
        <v>187</v>
      </c>
      <c r="B260" s="100"/>
      <c r="C260" s="100"/>
      <c r="D260" s="24"/>
      <c r="E260" s="100"/>
    </row>
    <row r="261" spans="1:5" ht="13.5">
      <c r="A261" s="103" t="s">
        <v>188</v>
      </c>
      <c r="B261" s="100"/>
      <c r="C261" s="100"/>
      <c r="D261" s="24"/>
      <c r="E261" s="100"/>
    </row>
    <row r="262" spans="1:5" ht="13.5">
      <c r="A262" s="103" t="s">
        <v>189</v>
      </c>
      <c r="B262" s="100"/>
      <c r="C262" s="100"/>
      <c r="D262" s="24"/>
      <c r="E262" s="100"/>
    </row>
    <row r="263" spans="1:5" ht="13.5">
      <c r="A263" s="103" t="s">
        <v>47</v>
      </c>
      <c r="B263" s="100"/>
      <c r="C263" s="100"/>
      <c r="D263" s="24"/>
      <c r="E263" s="100"/>
    </row>
    <row r="264" spans="1:5" ht="13.5">
      <c r="A264" s="103" t="s">
        <v>190</v>
      </c>
      <c r="B264" s="100"/>
      <c r="C264" s="100"/>
      <c r="D264" s="24"/>
      <c r="E264" s="100"/>
    </row>
    <row r="265" spans="1:5" ht="13.5">
      <c r="A265" s="101" t="s">
        <v>191</v>
      </c>
      <c r="B265" s="102"/>
      <c r="C265" s="102">
        <f>SUM(C266:C271)</f>
        <v>0</v>
      </c>
      <c r="D265" s="24"/>
      <c r="E265" s="100"/>
    </row>
    <row r="266" spans="1:5" ht="13.5">
      <c r="A266" s="101" t="s">
        <v>38</v>
      </c>
      <c r="B266" s="100"/>
      <c r="C266" s="100"/>
      <c r="D266" s="24"/>
      <c r="E266" s="100"/>
    </row>
    <row r="267" spans="1:5" ht="13.5">
      <c r="A267" s="101" t="s">
        <v>39</v>
      </c>
      <c r="B267" s="100"/>
      <c r="C267" s="100"/>
      <c r="D267" s="24"/>
      <c r="E267" s="100"/>
    </row>
    <row r="268" spans="1:5" ht="13.5">
      <c r="A268" s="103" t="s">
        <v>40</v>
      </c>
      <c r="B268" s="100"/>
      <c r="C268" s="100"/>
      <c r="D268" s="24"/>
      <c r="E268" s="100"/>
    </row>
    <row r="269" spans="1:5" ht="13.5">
      <c r="A269" s="103" t="s">
        <v>192</v>
      </c>
      <c r="B269" s="100"/>
      <c r="C269" s="100"/>
      <c r="D269" s="24"/>
      <c r="E269" s="100"/>
    </row>
    <row r="270" spans="1:5" ht="13.5">
      <c r="A270" s="103" t="s">
        <v>47</v>
      </c>
      <c r="B270" s="100"/>
      <c r="C270" s="100"/>
      <c r="D270" s="24"/>
      <c r="E270" s="100"/>
    </row>
    <row r="271" spans="1:5" ht="13.5">
      <c r="A271" s="98" t="s">
        <v>193</v>
      </c>
      <c r="B271" s="100"/>
      <c r="C271" s="100"/>
      <c r="D271" s="24"/>
      <c r="E271" s="100"/>
    </row>
    <row r="272" spans="1:5" ht="13.5">
      <c r="A272" s="104" t="s">
        <v>194</v>
      </c>
      <c r="B272" s="102"/>
      <c r="C272" s="102">
        <f>SUM(C273:C279)</f>
        <v>0</v>
      </c>
      <c r="D272" s="24"/>
      <c r="E272" s="100"/>
    </row>
    <row r="273" spans="1:5" ht="13.5">
      <c r="A273" s="101" t="s">
        <v>38</v>
      </c>
      <c r="B273" s="100"/>
      <c r="C273" s="100"/>
      <c r="D273" s="24"/>
      <c r="E273" s="100"/>
    </row>
    <row r="274" spans="1:5" ht="13.5">
      <c r="A274" s="101" t="s">
        <v>39</v>
      </c>
      <c r="B274" s="100"/>
      <c r="C274" s="100"/>
      <c r="D274" s="24"/>
      <c r="E274" s="100"/>
    </row>
    <row r="275" spans="1:5" ht="13.5">
      <c r="A275" s="103" t="s">
        <v>40</v>
      </c>
      <c r="B275" s="100"/>
      <c r="C275" s="100"/>
      <c r="D275" s="24"/>
      <c r="E275" s="100"/>
    </row>
    <row r="276" spans="1:5" ht="13.5">
      <c r="A276" s="103" t="s">
        <v>195</v>
      </c>
      <c r="B276" s="100"/>
      <c r="C276" s="100"/>
      <c r="D276" s="24"/>
      <c r="E276" s="100"/>
    </row>
    <row r="277" spans="1:5" ht="13.5">
      <c r="A277" s="103" t="s">
        <v>196</v>
      </c>
      <c r="B277" s="100"/>
      <c r="C277" s="100"/>
      <c r="D277" s="24"/>
      <c r="E277" s="100"/>
    </row>
    <row r="278" spans="1:5" ht="13.5">
      <c r="A278" s="103" t="s">
        <v>47</v>
      </c>
      <c r="B278" s="100"/>
      <c r="C278" s="100"/>
      <c r="D278" s="24"/>
      <c r="E278" s="100"/>
    </row>
    <row r="279" spans="1:5" ht="13.5">
      <c r="A279" s="103" t="s">
        <v>197</v>
      </c>
      <c r="B279" s="100"/>
      <c r="C279" s="100"/>
      <c r="D279" s="24"/>
      <c r="E279" s="100"/>
    </row>
    <row r="280" spans="1:5" ht="13.5">
      <c r="A280" s="98" t="s">
        <v>198</v>
      </c>
      <c r="B280" s="102">
        <f>SUM(B281:B288)</f>
        <v>109</v>
      </c>
      <c r="C280" s="102">
        <f>SUM(C281:C288)</f>
        <v>0</v>
      </c>
      <c r="D280" s="24">
        <f>C280/B280</f>
        <v>0</v>
      </c>
      <c r="E280" s="100"/>
    </row>
    <row r="281" spans="1:5" ht="13.5">
      <c r="A281" s="101" t="s">
        <v>38</v>
      </c>
      <c r="B281" s="100">
        <v>29</v>
      </c>
      <c r="C281" s="100"/>
      <c r="D281" s="24">
        <f>C281/B281</f>
        <v>0</v>
      </c>
      <c r="E281" s="100"/>
    </row>
    <row r="282" spans="1:5" ht="13.5">
      <c r="A282" s="101" t="s">
        <v>39</v>
      </c>
      <c r="B282" s="100">
        <v>80</v>
      </c>
      <c r="C282" s="100"/>
      <c r="D282" s="24">
        <f>C282/B282</f>
        <v>0</v>
      </c>
      <c r="E282" s="100"/>
    </row>
    <row r="283" spans="1:5" ht="13.5">
      <c r="A283" s="101" t="s">
        <v>40</v>
      </c>
      <c r="B283" s="100"/>
      <c r="C283" s="100"/>
      <c r="D283" s="24"/>
      <c r="E283" s="100"/>
    </row>
    <row r="284" spans="1:5" ht="13.5">
      <c r="A284" s="103" t="s">
        <v>199</v>
      </c>
      <c r="B284" s="100"/>
      <c r="C284" s="100"/>
      <c r="D284" s="24"/>
      <c r="E284" s="100"/>
    </row>
    <row r="285" spans="1:5" ht="13.5">
      <c r="A285" s="103" t="s">
        <v>200</v>
      </c>
      <c r="B285" s="100"/>
      <c r="C285" s="100"/>
      <c r="D285" s="24"/>
      <c r="E285" s="100"/>
    </row>
    <row r="286" spans="1:5" ht="13.5">
      <c r="A286" s="103" t="s">
        <v>201</v>
      </c>
      <c r="B286" s="100"/>
      <c r="C286" s="100"/>
      <c r="D286" s="24"/>
      <c r="E286" s="100"/>
    </row>
    <row r="287" spans="1:5" ht="13.5">
      <c r="A287" s="101" t="s">
        <v>47</v>
      </c>
      <c r="B287" s="100"/>
      <c r="C287" s="100"/>
      <c r="D287" s="24"/>
      <c r="E287" s="100"/>
    </row>
    <row r="288" spans="1:5" ht="13.5">
      <c r="A288" s="101" t="s">
        <v>202</v>
      </c>
      <c r="B288" s="100"/>
      <c r="C288" s="100"/>
      <c r="D288" s="24"/>
      <c r="E288" s="100"/>
    </row>
    <row r="289" spans="1:5" ht="13.5">
      <c r="A289" s="101" t="s">
        <v>203</v>
      </c>
      <c r="B289" s="102">
        <f>SUM(B290:B302)</f>
        <v>90</v>
      </c>
      <c r="C289" s="102">
        <f>SUM(C290:C302)</f>
        <v>86</v>
      </c>
      <c r="D289" s="24">
        <f>C289/B289</f>
        <v>0.9555555555555556</v>
      </c>
      <c r="E289" s="100"/>
    </row>
    <row r="290" spans="1:5" ht="13.5">
      <c r="A290" s="103" t="s">
        <v>38</v>
      </c>
      <c r="B290" s="100">
        <v>66</v>
      </c>
      <c r="C290" s="100">
        <v>86</v>
      </c>
      <c r="D290" s="24">
        <f>C290/B290</f>
        <v>1.303030303030303</v>
      </c>
      <c r="E290" s="100"/>
    </row>
    <row r="291" spans="1:5" ht="13.5">
      <c r="A291" s="103" t="s">
        <v>39</v>
      </c>
      <c r="B291" s="100">
        <v>24</v>
      </c>
      <c r="C291" s="100"/>
      <c r="D291" s="24">
        <f>C291/B291</f>
        <v>0</v>
      </c>
      <c r="E291" s="100"/>
    </row>
    <row r="292" spans="1:5" ht="13.5">
      <c r="A292" s="103" t="s">
        <v>40</v>
      </c>
      <c r="B292" s="100"/>
      <c r="C292" s="100"/>
      <c r="D292" s="24"/>
      <c r="E292" s="100"/>
    </row>
    <row r="293" spans="1:5" ht="13.5">
      <c r="A293" s="98" t="s">
        <v>204</v>
      </c>
      <c r="B293" s="100"/>
      <c r="C293" s="100"/>
      <c r="D293" s="24"/>
      <c r="E293" s="100"/>
    </row>
    <row r="294" spans="1:5" ht="13.5">
      <c r="A294" s="101" t="s">
        <v>205</v>
      </c>
      <c r="B294" s="100"/>
      <c r="C294" s="100"/>
      <c r="D294" s="24"/>
      <c r="E294" s="100"/>
    </row>
    <row r="295" spans="1:5" ht="13.5">
      <c r="A295" s="101" t="s">
        <v>206</v>
      </c>
      <c r="B295" s="100"/>
      <c r="C295" s="100"/>
      <c r="D295" s="24"/>
      <c r="E295" s="100"/>
    </row>
    <row r="296" spans="1:5" ht="13.5">
      <c r="A296" s="104" t="s">
        <v>207</v>
      </c>
      <c r="B296" s="100"/>
      <c r="C296" s="100"/>
      <c r="D296" s="24"/>
      <c r="E296" s="100"/>
    </row>
    <row r="297" spans="1:5" ht="13.5">
      <c r="A297" s="103" t="s">
        <v>208</v>
      </c>
      <c r="B297" s="100"/>
      <c r="C297" s="100"/>
      <c r="D297" s="24"/>
      <c r="E297" s="100"/>
    </row>
    <row r="298" spans="1:5" ht="13.5">
      <c r="A298" s="103" t="s">
        <v>209</v>
      </c>
      <c r="B298" s="100"/>
      <c r="C298" s="100"/>
      <c r="D298" s="24"/>
      <c r="E298" s="100"/>
    </row>
    <row r="299" spans="1:5" ht="13.5">
      <c r="A299" s="103" t="s">
        <v>210</v>
      </c>
      <c r="B299" s="100"/>
      <c r="C299" s="100"/>
      <c r="D299" s="24"/>
      <c r="E299" s="100"/>
    </row>
    <row r="300" spans="1:5" ht="13.5">
      <c r="A300" s="103" t="s">
        <v>79</v>
      </c>
      <c r="B300" s="100"/>
      <c r="C300" s="100"/>
      <c r="D300" s="24"/>
      <c r="E300" s="100"/>
    </row>
    <row r="301" spans="1:5" ht="13.5">
      <c r="A301" s="103" t="s">
        <v>47</v>
      </c>
      <c r="B301" s="100"/>
      <c r="C301" s="100"/>
      <c r="D301" s="24"/>
      <c r="E301" s="100"/>
    </row>
    <row r="302" spans="1:5" ht="13.5">
      <c r="A302" s="101" t="s">
        <v>211</v>
      </c>
      <c r="B302" s="100"/>
      <c r="C302" s="100"/>
      <c r="D302" s="24"/>
      <c r="E302" s="100"/>
    </row>
    <row r="303" spans="1:5" ht="13.5">
      <c r="A303" s="104" t="s">
        <v>212</v>
      </c>
      <c r="B303" s="102"/>
      <c r="C303" s="102">
        <f>SUM(C304:C312)</f>
        <v>0</v>
      </c>
      <c r="D303" s="24"/>
      <c r="E303" s="100"/>
    </row>
    <row r="304" spans="1:5" ht="13.5">
      <c r="A304" s="101" t="s">
        <v>38</v>
      </c>
      <c r="B304" s="100"/>
      <c r="C304" s="100"/>
      <c r="D304" s="24"/>
      <c r="E304" s="100"/>
    </row>
    <row r="305" spans="1:5" ht="13.5">
      <c r="A305" s="103" t="s">
        <v>39</v>
      </c>
      <c r="B305" s="100"/>
      <c r="C305" s="100"/>
      <c r="D305" s="24"/>
      <c r="E305" s="100"/>
    </row>
    <row r="306" spans="1:5" ht="13.5">
      <c r="A306" s="103" t="s">
        <v>40</v>
      </c>
      <c r="B306" s="100"/>
      <c r="C306" s="100"/>
      <c r="D306" s="24"/>
      <c r="E306" s="100"/>
    </row>
    <row r="307" spans="1:5" ht="13.5">
      <c r="A307" s="103" t="s">
        <v>213</v>
      </c>
      <c r="B307" s="100"/>
      <c r="C307" s="100"/>
      <c r="D307" s="24"/>
      <c r="E307" s="100"/>
    </row>
    <row r="308" spans="1:5" ht="13.5">
      <c r="A308" s="98" t="s">
        <v>214</v>
      </c>
      <c r="B308" s="100"/>
      <c r="C308" s="100"/>
      <c r="D308" s="24"/>
      <c r="E308" s="100"/>
    </row>
    <row r="309" spans="1:5" ht="13.5">
      <c r="A309" s="101" t="s">
        <v>215</v>
      </c>
      <c r="B309" s="100"/>
      <c r="C309" s="100"/>
      <c r="D309" s="24"/>
      <c r="E309" s="100"/>
    </row>
    <row r="310" spans="1:5" ht="13.5">
      <c r="A310" s="101" t="s">
        <v>79</v>
      </c>
      <c r="B310" s="100"/>
      <c r="C310" s="100"/>
      <c r="D310" s="24"/>
      <c r="E310" s="100"/>
    </row>
    <row r="311" spans="1:5" ht="13.5">
      <c r="A311" s="101" t="s">
        <v>47</v>
      </c>
      <c r="B311" s="100"/>
      <c r="C311" s="100"/>
      <c r="D311" s="24"/>
      <c r="E311" s="100"/>
    </row>
    <row r="312" spans="1:5" ht="13.5">
      <c r="A312" s="101" t="s">
        <v>216</v>
      </c>
      <c r="B312" s="100"/>
      <c r="C312" s="100"/>
      <c r="D312" s="24"/>
      <c r="E312" s="100"/>
    </row>
    <row r="313" spans="1:5" ht="13.5">
      <c r="A313" s="103" t="s">
        <v>217</v>
      </c>
      <c r="B313" s="102"/>
      <c r="C313" s="102">
        <f>SUM(C314:C322)</f>
        <v>0</v>
      </c>
      <c r="D313" s="24"/>
      <c r="E313" s="100"/>
    </row>
    <row r="314" spans="1:5" ht="13.5">
      <c r="A314" s="103" t="s">
        <v>38</v>
      </c>
      <c r="B314" s="100"/>
      <c r="C314" s="100"/>
      <c r="D314" s="24"/>
      <c r="E314" s="100"/>
    </row>
    <row r="315" spans="1:5" ht="13.5">
      <c r="A315" s="103" t="s">
        <v>39</v>
      </c>
      <c r="B315" s="100"/>
      <c r="C315" s="100"/>
      <c r="D315" s="24"/>
      <c r="E315" s="100"/>
    </row>
    <row r="316" spans="1:5" ht="13.5">
      <c r="A316" s="101" t="s">
        <v>40</v>
      </c>
      <c r="B316" s="100"/>
      <c r="C316" s="100"/>
      <c r="D316" s="24"/>
      <c r="E316" s="100"/>
    </row>
    <row r="317" spans="1:5" ht="13.5">
      <c r="A317" s="101" t="s">
        <v>218</v>
      </c>
      <c r="B317" s="100"/>
      <c r="C317" s="100"/>
      <c r="D317" s="24"/>
      <c r="E317" s="100"/>
    </row>
    <row r="318" spans="1:5" ht="13.5">
      <c r="A318" s="101" t="s">
        <v>219</v>
      </c>
      <c r="B318" s="100"/>
      <c r="C318" s="100"/>
      <c r="D318" s="24"/>
      <c r="E318" s="100"/>
    </row>
    <row r="319" spans="1:5" ht="13.5">
      <c r="A319" s="103" t="s">
        <v>220</v>
      </c>
      <c r="B319" s="100"/>
      <c r="C319" s="100"/>
      <c r="D319" s="24"/>
      <c r="E319" s="100"/>
    </row>
    <row r="320" spans="1:5" ht="13.5">
      <c r="A320" s="103" t="s">
        <v>79</v>
      </c>
      <c r="B320" s="100"/>
      <c r="C320" s="100"/>
      <c r="D320" s="24"/>
      <c r="E320" s="100"/>
    </row>
    <row r="321" spans="1:5" ht="13.5">
      <c r="A321" s="103" t="s">
        <v>47</v>
      </c>
      <c r="B321" s="100"/>
      <c r="C321" s="100"/>
      <c r="D321" s="24"/>
      <c r="E321" s="100"/>
    </row>
    <row r="322" spans="1:5" ht="13.5">
      <c r="A322" s="103" t="s">
        <v>221</v>
      </c>
      <c r="B322" s="100"/>
      <c r="C322" s="100"/>
      <c r="D322" s="24"/>
      <c r="E322" s="100"/>
    </row>
    <row r="323" spans="1:5" ht="13.5">
      <c r="A323" s="98" t="s">
        <v>222</v>
      </c>
      <c r="B323" s="102"/>
      <c r="C323" s="102">
        <f>SUM(C324:C330)</f>
        <v>0</v>
      </c>
      <c r="D323" s="24"/>
      <c r="E323" s="100"/>
    </row>
    <row r="324" spans="1:5" ht="13.5">
      <c r="A324" s="101" t="s">
        <v>38</v>
      </c>
      <c r="B324" s="100"/>
      <c r="C324" s="100"/>
      <c r="D324" s="24"/>
      <c r="E324" s="100"/>
    </row>
    <row r="325" spans="1:5" ht="13.5">
      <c r="A325" s="101" t="s">
        <v>39</v>
      </c>
      <c r="B325" s="100"/>
      <c r="C325" s="100"/>
      <c r="D325" s="24"/>
      <c r="E325" s="100"/>
    </row>
    <row r="326" spans="1:5" ht="13.5">
      <c r="A326" s="104" t="s">
        <v>40</v>
      </c>
      <c r="B326" s="100"/>
      <c r="C326" s="100"/>
      <c r="D326" s="24"/>
      <c r="E326" s="100"/>
    </row>
    <row r="327" spans="1:5" ht="13.5">
      <c r="A327" s="105" t="s">
        <v>223</v>
      </c>
      <c r="B327" s="100"/>
      <c r="C327" s="100"/>
      <c r="D327" s="24"/>
      <c r="E327" s="100"/>
    </row>
    <row r="328" spans="1:5" ht="13.5">
      <c r="A328" s="103" t="s">
        <v>224</v>
      </c>
      <c r="B328" s="100"/>
      <c r="C328" s="100"/>
      <c r="D328" s="24"/>
      <c r="E328" s="100"/>
    </row>
    <row r="329" spans="1:5" ht="13.5">
      <c r="A329" s="103" t="s">
        <v>47</v>
      </c>
      <c r="B329" s="100"/>
      <c r="C329" s="100"/>
      <c r="D329" s="24"/>
      <c r="E329" s="100"/>
    </row>
    <row r="330" spans="1:5" ht="13.5">
      <c r="A330" s="101" t="s">
        <v>225</v>
      </c>
      <c r="B330" s="100"/>
      <c r="C330" s="100"/>
      <c r="D330" s="24"/>
      <c r="E330" s="100"/>
    </row>
    <row r="331" spans="1:5" ht="13.5">
      <c r="A331" s="101" t="s">
        <v>226</v>
      </c>
      <c r="B331" s="102"/>
      <c r="C331" s="102">
        <f>SUM(C332:C336)</f>
        <v>0</v>
      </c>
      <c r="D331" s="24"/>
      <c r="E331" s="100"/>
    </row>
    <row r="332" spans="1:5" ht="13.5">
      <c r="A332" s="101" t="s">
        <v>38</v>
      </c>
      <c r="B332" s="100"/>
      <c r="C332" s="100"/>
      <c r="D332" s="24"/>
      <c r="E332" s="100"/>
    </row>
    <row r="333" spans="1:5" ht="13.5">
      <c r="A333" s="103" t="s">
        <v>39</v>
      </c>
      <c r="B333" s="100"/>
      <c r="C333" s="100"/>
      <c r="D333" s="24"/>
      <c r="E333" s="100"/>
    </row>
    <row r="334" spans="1:5" ht="13.5">
      <c r="A334" s="101" t="s">
        <v>79</v>
      </c>
      <c r="B334" s="100"/>
      <c r="C334" s="100"/>
      <c r="D334" s="24"/>
      <c r="E334" s="100"/>
    </row>
    <row r="335" spans="1:5" ht="13.5">
      <c r="A335" s="103" t="s">
        <v>227</v>
      </c>
      <c r="B335" s="100"/>
      <c r="C335" s="100"/>
      <c r="D335" s="24"/>
      <c r="E335" s="100"/>
    </row>
    <row r="336" spans="1:5" ht="13.5">
      <c r="A336" s="101" t="s">
        <v>228</v>
      </c>
      <c r="B336" s="100"/>
      <c r="C336" s="100"/>
      <c r="D336" s="24"/>
      <c r="E336" s="100"/>
    </row>
    <row r="337" spans="1:5" ht="13.5">
      <c r="A337" s="101" t="s">
        <v>229</v>
      </c>
      <c r="B337" s="102"/>
      <c r="C337" s="102">
        <f>SUM(C338:C339)</f>
        <v>0</v>
      </c>
      <c r="D337" s="24"/>
      <c r="E337" s="100"/>
    </row>
    <row r="338" spans="1:5" ht="13.5">
      <c r="A338" s="101" t="s">
        <v>230</v>
      </c>
      <c r="B338" s="100"/>
      <c r="C338" s="100"/>
      <c r="D338" s="24"/>
      <c r="E338" s="100"/>
    </row>
    <row r="339" spans="1:5" ht="13.5">
      <c r="A339" s="101" t="s">
        <v>231</v>
      </c>
      <c r="B339" s="100"/>
      <c r="C339" s="100"/>
      <c r="D339" s="24"/>
      <c r="E339" s="100"/>
    </row>
    <row r="340" spans="1:5" ht="13.5">
      <c r="A340" s="98" t="s">
        <v>232</v>
      </c>
      <c r="B340" s="100">
        <f>SUM(B341,B346,B353,B359,B365,B369,B373,B377,B383,B390)</f>
        <v>22</v>
      </c>
      <c r="C340" s="100">
        <f>SUM(C341,C346,C353,C359,C365,C369,C373,C377,C383,C390)</f>
        <v>0</v>
      </c>
      <c r="D340" s="24">
        <f>C340/B340</f>
        <v>0</v>
      </c>
      <c r="E340" s="100"/>
    </row>
    <row r="341" spans="1:5" ht="13.5">
      <c r="A341" s="103" t="s">
        <v>233</v>
      </c>
      <c r="B341" s="102">
        <f>SUM(B342:B345)</f>
        <v>0</v>
      </c>
      <c r="C341" s="102">
        <f>SUM(C342:C345)</f>
        <v>0</v>
      </c>
      <c r="D341" s="24"/>
      <c r="E341" s="100"/>
    </row>
    <row r="342" spans="1:5" ht="13.5">
      <c r="A342" s="101" t="s">
        <v>38</v>
      </c>
      <c r="B342" s="100"/>
      <c r="C342" s="100"/>
      <c r="D342" s="24"/>
      <c r="E342" s="100"/>
    </row>
    <row r="343" spans="1:5" ht="13.5">
      <c r="A343" s="101" t="s">
        <v>39</v>
      </c>
      <c r="B343" s="100"/>
      <c r="C343" s="100"/>
      <c r="D343" s="24"/>
      <c r="E343" s="100"/>
    </row>
    <row r="344" spans="1:5" ht="13.5">
      <c r="A344" s="101" t="s">
        <v>40</v>
      </c>
      <c r="B344" s="100"/>
      <c r="C344" s="100"/>
      <c r="D344" s="24"/>
      <c r="E344" s="100"/>
    </row>
    <row r="345" spans="1:5" ht="13.5">
      <c r="A345" s="105" t="s">
        <v>234</v>
      </c>
      <c r="B345" s="100"/>
      <c r="C345" s="100"/>
      <c r="D345" s="24"/>
      <c r="E345" s="100"/>
    </row>
    <row r="346" spans="1:5" ht="13.5">
      <c r="A346" s="101" t="s">
        <v>235</v>
      </c>
      <c r="B346" s="102">
        <f>SUM(B347:B352)</f>
        <v>22</v>
      </c>
      <c r="C346" s="102">
        <f>SUM(C347:C352)</f>
        <v>0</v>
      </c>
      <c r="D346" s="24">
        <f>C346/B346</f>
        <v>0</v>
      </c>
      <c r="E346" s="100"/>
    </row>
    <row r="347" spans="1:5" ht="13.5">
      <c r="A347" s="101" t="s">
        <v>236</v>
      </c>
      <c r="B347" s="100"/>
      <c r="C347" s="100"/>
      <c r="D347" s="24"/>
      <c r="E347" s="100"/>
    </row>
    <row r="348" spans="1:5" ht="13.5">
      <c r="A348" s="101" t="s">
        <v>237</v>
      </c>
      <c r="B348" s="100">
        <v>22</v>
      </c>
      <c r="C348" s="100"/>
      <c r="D348" s="24">
        <f>C348/B348</f>
        <v>0</v>
      </c>
      <c r="E348" s="100"/>
    </row>
    <row r="349" spans="1:5" ht="13.5">
      <c r="A349" s="103" t="s">
        <v>238</v>
      </c>
      <c r="B349" s="100"/>
      <c r="C349" s="100"/>
      <c r="D349" s="24"/>
      <c r="E349" s="100"/>
    </row>
    <row r="350" spans="1:5" ht="13.5">
      <c r="A350" s="103" t="s">
        <v>239</v>
      </c>
      <c r="B350" s="100"/>
      <c r="C350" s="100"/>
      <c r="D350" s="24"/>
      <c r="E350" s="100"/>
    </row>
    <row r="351" spans="1:5" ht="13.5">
      <c r="A351" s="103" t="s">
        <v>240</v>
      </c>
      <c r="B351" s="100"/>
      <c r="C351" s="100"/>
      <c r="D351" s="24"/>
      <c r="E351" s="100"/>
    </row>
    <row r="352" spans="1:5" ht="13.5">
      <c r="A352" s="101" t="s">
        <v>241</v>
      </c>
      <c r="B352" s="100"/>
      <c r="C352" s="100"/>
      <c r="D352" s="24"/>
      <c r="E352" s="100"/>
    </row>
    <row r="353" spans="1:5" ht="13.5">
      <c r="A353" s="101" t="s">
        <v>242</v>
      </c>
      <c r="B353" s="102">
        <f>SUM(B354:B358)</f>
        <v>0</v>
      </c>
      <c r="C353" s="102">
        <f>SUM(C354:C358)</f>
        <v>0</v>
      </c>
      <c r="D353" s="24"/>
      <c r="E353" s="100"/>
    </row>
    <row r="354" spans="1:5" ht="13.5">
      <c r="A354" s="101" t="s">
        <v>243</v>
      </c>
      <c r="B354" s="100"/>
      <c r="C354" s="100"/>
      <c r="D354" s="24"/>
      <c r="E354" s="100"/>
    </row>
    <row r="355" spans="1:5" ht="13.5">
      <c r="A355" s="101" t="s">
        <v>244</v>
      </c>
      <c r="B355" s="100"/>
      <c r="C355" s="100"/>
      <c r="D355" s="24"/>
      <c r="E355" s="100"/>
    </row>
    <row r="356" spans="1:5" ht="13.5">
      <c r="A356" s="101" t="s">
        <v>245</v>
      </c>
      <c r="B356" s="100"/>
      <c r="C356" s="100"/>
      <c r="D356" s="24"/>
      <c r="E356" s="100"/>
    </row>
    <row r="357" spans="1:5" ht="13.5">
      <c r="A357" s="103" t="s">
        <v>246</v>
      </c>
      <c r="B357" s="100"/>
      <c r="C357" s="100"/>
      <c r="D357" s="24"/>
      <c r="E357" s="100"/>
    </row>
    <row r="358" spans="1:5" ht="13.5">
      <c r="A358" s="103" t="s">
        <v>247</v>
      </c>
      <c r="B358" s="100"/>
      <c r="C358" s="100"/>
      <c r="D358" s="24"/>
      <c r="E358" s="100"/>
    </row>
    <row r="359" spans="1:5" ht="13.5">
      <c r="A359" s="98" t="s">
        <v>248</v>
      </c>
      <c r="B359" s="102">
        <f>SUM(B360:B364)</f>
        <v>0</v>
      </c>
      <c r="C359" s="102">
        <f>SUM(C360:C364)</f>
        <v>0</v>
      </c>
      <c r="D359" s="24"/>
      <c r="E359" s="100"/>
    </row>
    <row r="360" spans="1:5" ht="13.5">
      <c r="A360" s="101" t="s">
        <v>249</v>
      </c>
      <c r="B360" s="100"/>
      <c r="C360" s="100"/>
      <c r="D360" s="24"/>
      <c r="E360" s="100"/>
    </row>
    <row r="361" spans="1:5" ht="13.5">
      <c r="A361" s="101" t="s">
        <v>250</v>
      </c>
      <c r="B361" s="100"/>
      <c r="C361" s="100"/>
      <c r="D361" s="24"/>
      <c r="E361" s="100"/>
    </row>
    <row r="362" spans="1:5" ht="13.5">
      <c r="A362" s="101" t="s">
        <v>251</v>
      </c>
      <c r="B362" s="100"/>
      <c r="C362" s="100"/>
      <c r="D362" s="24"/>
      <c r="E362" s="100"/>
    </row>
    <row r="363" spans="1:5" ht="13.5">
      <c r="A363" s="103" t="s">
        <v>252</v>
      </c>
      <c r="B363" s="100"/>
      <c r="C363" s="100"/>
      <c r="D363" s="24"/>
      <c r="E363" s="100"/>
    </row>
    <row r="364" spans="1:5" ht="13.5">
      <c r="A364" s="103" t="s">
        <v>253</v>
      </c>
      <c r="B364" s="100"/>
      <c r="C364" s="100"/>
      <c r="D364" s="24"/>
      <c r="E364" s="100"/>
    </row>
    <row r="365" spans="1:5" ht="13.5">
      <c r="A365" s="103" t="s">
        <v>254</v>
      </c>
      <c r="B365" s="102">
        <f>SUM(B366:B368)</f>
        <v>0</v>
      </c>
      <c r="C365" s="102">
        <f>SUM(C366:C368)</f>
        <v>0</v>
      </c>
      <c r="D365" s="24"/>
      <c r="E365" s="100"/>
    </row>
    <row r="366" spans="1:5" ht="13.5">
      <c r="A366" s="101" t="s">
        <v>255</v>
      </c>
      <c r="B366" s="100"/>
      <c r="C366" s="100"/>
      <c r="D366" s="24"/>
      <c r="E366" s="100"/>
    </row>
    <row r="367" spans="1:5" ht="13.5">
      <c r="A367" s="101" t="s">
        <v>256</v>
      </c>
      <c r="B367" s="100"/>
      <c r="C367" s="100"/>
      <c r="D367" s="24"/>
      <c r="E367" s="100"/>
    </row>
    <row r="368" spans="1:5" ht="13.5">
      <c r="A368" s="101" t="s">
        <v>257</v>
      </c>
      <c r="B368" s="100"/>
      <c r="C368" s="100"/>
      <c r="D368" s="24"/>
      <c r="E368" s="100"/>
    </row>
    <row r="369" spans="1:5" ht="13.5">
      <c r="A369" s="103" t="s">
        <v>258</v>
      </c>
      <c r="B369" s="102">
        <f>SUM(B370:B372)</f>
        <v>0</v>
      </c>
      <c r="C369" s="102">
        <f>SUM(C370:C372)</f>
        <v>0</v>
      </c>
      <c r="D369" s="24"/>
      <c r="E369" s="100"/>
    </row>
    <row r="370" spans="1:5" ht="13.5">
      <c r="A370" s="103" t="s">
        <v>259</v>
      </c>
      <c r="B370" s="100"/>
      <c r="C370" s="100"/>
      <c r="D370" s="24"/>
      <c r="E370" s="100"/>
    </row>
    <row r="371" spans="1:5" ht="13.5">
      <c r="A371" s="103" t="s">
        <v>260</v>
      </c>
      <c r="B371" s="100"/>
      <c r="C371" s="100"/>
      <c r="D371" s="24"/>
      <c r="E371" s="100"/>
    </row>
    <row r="372" spans="1:5" ht="13.5">
      <c r="A372" s="98" t="s">
        <v>261</v>
      </c>
      <c r="B372" s="100"/>
      <c r="C372" s="100"/>
      <c r="D372" s="24"/>
      <c r="E372" s="100"/>
    </row>
    <row r="373" spans="1:5" ht="13.5">
      <c r="A373" s="101" t="s">
        <v>262</v>
      </c>
      <c r="B373" s="102">
        <f>SUM(B374:B376)</f>
        <v>0</v>
      </c>
      <c r="C373" s="102">
        <f>SUM(C374:C376)</f>
        <v>0</v>
      </c>
      <c r="D373" s="24"/>
      <c r="E373" s="100"/>
    </row>
    <row r="374" spans="1:5" ht="13.5">
      <c r="A374" s="101" t="s">
        <v>263</v>
      </c>
      <c r="B374" s="100"/>
      <c r="C374" s="100"/>
      <c r="D374" s="24"/>
      <c r="E374" s="100"/>
    </row>
    <row r="375" spans="1:5" ht="13.5">
      <c r="A375" s="101" t="s">
        <v>264</v>
      </c>
      <c r="B375" s="100"/>
      <c r="C375" s="100"/>
      <c r="D375" s="24"/>
      <c r="E375" s="100"/>
    </row>
    <row r="376" spans="1:5" ht="13.5">
      <c r="A376" s="103" t="s">
        <v>265</v>
      </c>
      <c r="B376" s="100"/>
      <c r="C376" s="100"/>
      <c r="D376" s="24"/>
      <c r="E376" s="100"/>
    </row>
    <row r="377" spans="1:5" ht="13.5">
      <c r="A377" s="103" t="s">
        <v>266</v>
      </c>
      <c r="B377" s="102">
        <f>SUM(B378:B382)</f>
        <v>0</v>
      </c>
      <c r="C377" s="102">
        <f>SUM(C378:C382)</f>
        <v>0</v>
      </c>
      <c r="D377" s="24"/>
      <c r="E377" s="100"/>
    </row>
    <row r="378" spans="1:5" ht="13.5">
      <c r="A378" s="103" t="s">
        <v>267</v>
      </c>
      <c r="B378" s="100"/>
      <c r="C378" s="100"/>
      <c r="D378" s="24"/>
      <c r="E378" s="100"/>
    </row>
    <row r="379" spans="1:5" ht="13.5">
      <c r="A379" s="101" t="s">
        <v>268</v>
      </c>
      <c r="B379" s="100"/>
      <c r="C379" s="100"/>
      <c r="D379" s="24"/>
      <c r="E379" s="100"/>
    </row>
    <row r="380" spans="1:5" ht="13.5">
      <c r="A380" s="101" t="s">
        <v>269</v>
      </c>
      <c r="B380" s="100"/>
      <c r="C380" s="100"/>
      <c r="D380" s="24"/>
      <c r="E380" s="100"/>
    </row>
    <row r="381" spans="1:5" ht="13.5">
      <c r="A381" s="101" t="s">
        <v>270</v>
      </c>
      <c r="B381" s="100"/>
      <c r="C381" s="100"/>
      <c r="D381" s="24"/>
      <c r="E381" s="100"/>
    </row>
    <row r="382" spans="1:5" ht="13.5">
      <c r="A382" s="101" t="s">
        <v>271</v>
      </c>
      <c r="B382" s="100"/>
      <c r="C382" s="100"/>
      <c r="D382" s="24"/>
      <c r="E382" s="100"/>
    </row>
    <row r="383" spans="1:5" ht="13.5">
      <c r="A383" s="101" t="s">
        <v>272</v>
      </c>
      <c r="B383" s="102">
        <f>SUM(B384:B389)</f>
        <v>0</v>
      </c>
      <c r="C383" s="102">
        <f>SUM(C384:C389)</f>
        <v>0</v>
      </c>
      <c r="D383" s="24"/>
      <c r="E383" s="100"/>
    </row>
    <row r="384" spans="1:5" ht="13.5">
      <c r="A384" s="103" t="s">
        <v>273</v>
      </c>
      <c r="B384" s="100"/>
      <c r="C384" s="100"/>
      <c r="D384" s="24"/>
      <c r="E384" s="100"/>
    </row>
    <row r="385" spans="1:5" ht="13.5">
      <c r="A385" s="103" t="s">
        <v>274</v>
      </c>
      <c r="B385" s="100"/>
      <c r="C385" s="100"/>
      <c r="D385" s="24"/>
      <c r="E385" s="100"/>
    </row>
    <row r="386" spans="1:5" ht="13.5">
      <c r="A386" s="103" t="s">
        <v>275</v>
      </c>
      <c r="B386" s="100"/>
      <c r="C386" s="100"/>
      <c r="D386" s="24"/>
      <c r="E386" s="100"/>
    </row>
    <row r="387" spans="1:5" ht="13.5">
      <c r="A387" s="98" t="s">
        <v>276</v>
      </c>
      <c r="B387" s="100"/>
      <c r="C387" s="100"/>
      <c r="D387" s="24"/>
      <c r="E387" s="100"/>
    </row>
    <row r="388" spans="1:5" ht="13.5">
      <c r="A388" s="101" t="s">
        <v>277</v>
      </c>
      <c r="B388" s="100"/>
      <c r="C388" s="100"/>
      <c r="D388" s="24"/>
      <c r="E388" s="100"/>
    </row>
    <row r="389" spans="1:5" ht="13.5">
      <c r="A389" s="101" t="s">
        <v>278</v>
      </c>
      <c r="B389" s="100"/>
      <c r="C389" s="100"/>
      <c r="D389" s="24"/>
      <c r="E389" s="100"/>
    </row>
    <row r="390" spans="1:5" ht="13.5">
      <c r="A390" s="101" t="s">
        <v>279</v>
      </c>
      <c r="B390" s="100"/>
      <c r="C390" s="100"/>
      <c r="D390" s="24"/>
      <c r="E390" s="100"/>
    </row>
    <row r="391" spans="1:5" ht="13.5">
      <c r="A391" s="98" t="s">
        <v>280</v>
      </c>
      <c r="B391" s="100">
        <f>SUM(B392,B397,B406,B412,B417,B422,B427,B434,B438,B442)</f>
        <v>0</v>
      </c>
      <c r="C391" s="100">
        <f>SUM(C392,C397,C406,C412,C417,C422,C427,C434,C438,C442)</f>
        <v>0</v>
      </c>
      <c r="D391" s="24"/>
      <c r="E391" s="100"/>
    </row>
    <row r="392" spans="1:5" ht="13.5">
      <c r="A392" s="103" t="s">
        <v>281</v>
      </c>
      <c r="B392" s="102">
        <f>SUM(B393:B396)</f>
        <v>0</v>
      </c>
      <c r="C392" s="102">
        <f>SUM(C393:C396)</f>
        <v>0</v>
      </c>
      <c r="D392" s="24"/>
      <c r="E392" s="100"/>
    </row>
    <row r="393" spans="1:5" ht="13.5">
      <c r="A393" s="101" t="s">
        <v>38</v>
      </c>
      <c r="B393" s="100"/>
      <c r="C393" s="100"/>
      <c r="D393" s="24"/>
      <c r="E393" s="100"/>
    </row>
    <row r="394" spans="1:5" ht="13.5">
      <c r="A394" s="101" t="s">
        <v>39</v>
      </c>
      <c r="B394" s="100"/>
      <c r="C394" s="100"/>
      <c r="D394" s="24"/>
      <c r="E394" s="100"/>
    </row>
    <row r="395" spans="1:5" ht="13.5">
      <c r="A395" s="101" t="s">
        <v>40</v>
      </c>
      <c r="B395" s="100"/>
      <c r="C395" s="100"/>
      <c r="D395" s="24"/>
      <c r="E395" s="100"/>
    </row>
    <row r="396" spans="1:5" ht="13.5">
      <c r="A396" s="103" t="s">
        <v>282</v>
      </c>
      <c r="B396" s="100"/>
      <c r="C396" s="100"/>
      <c r="D396" s="24"/>
      <c r="E396" s="100"/>
    </row>
    <row r="397" spans="1:5" ht="13.5">
      <c r="A397" s="101" t="s">
        <v>283</v>
      </c>
      <c r="B397" s="102">
        <f>SUM(B398:B405)</f>
        <v>0</v>
      </c>
      <c r="C397" s="102">
        <f>SUM(C398:C405)</f>
        <v>0</v>
      </c>
      <c r="D397" s="24"/>
      <c r="E397" s="100"/>
    </row>
    <row r="398" spans="1:5" ht="13.5">
      <c r="A398" s="101" t="s">
        <v>284</v>
      </c>
      <c r="B398" s="100"/>
      <c r="C398" s="100"/>
      <c r="D398" s="24"/>
      <c r="E398" s="100"/>
    </row>
    <row r="399" spans="1:5" ht="13.5">
      <c r="A399" s="98" t="s">
        <v>285</v>
      </c>
      <c r="B399" s="100"/>
      <c r="C399" s="100"/>
      <c r="D399" s="24"/>
      <c r="E399" s="100"/>
    </row>
    <row r="400" spans="1:5" ht="13.5">
      <c r="A400" s="101" t="s">
        <v>286</v>
      </c>
      <c r="B400" s="100"/>
      <c r="C400" s="100"/>
      <c r="D400" s="24"/>
      <c r="E400" s="100"/>
    </row>
    <row r="401" spans="1:5" ht="13.5">
      <c r="A401" s="101" t="s">
        <v>287</v>
      </c>
      <c r="B401" s="100"/>
      <c r="C401" s="100"/>
      <c r="D401" s="24"/>
      <c r="E401" s="100"/>
    </row>
    <row r="402" spans="1:5" ht="13.5">
      <c r="A402" s="101" t="s">
        <v>288</v>
      </c>
      <c r="B402" s="100"/>
      <c r="C402" s="100"/>
      <c r="D402" s="24"/>
      <c r="E402" s="100"/>
    </row>
    <row r="403" spans="1:5" ht="13.5">
      <c r="A403" s="103" t="s">
        <v>289</v>
      </c>
      <c r="B403" s="100"/>
      <c r="C403" s="100"/>
      <c r="D403" s="24"/>
      <c r="E403" s="100"/>
    </row>
    <row r="404" spans="1:5" ht="13.5">
      <c r="A404" s="103" t="s">
        <v>290</v>
      </c>
      <c r="B404" s="100"/>
      <c r="C404" s="100"/>
      <c r="D404" s="24"/>
      <c r="E404" s="100"/>
    </row>
    <row r="405" spans="1:5" ht="13.5">
      <c r="A405" s="103" t="s">
        <v>291</v>
      </c>
      <c r="B405" s="100"/>
      <c r="C405" s="100"/>
      <c r="D405" s="24"/>
      <c r="E405" s="100"/>
    </row>
    <row r="406" spans="1:5" ht="13.5">
      <c r="A406" s="103" t="s">
        <v>292</v>
      </c>
      <c r="B406" s="102">
        <f>SUM(B407:B411)</f>
        <v>0</v>
      </c>
      <c r="C406" s="102">
        <f>SUM(C407:C411)</f>
        <v>0</v>
      </c>
      <c r="D406" s="24"/>
      <c r="E406" s="100"/>
    </row>
    <row r="407" spans="1:5" ht="13.5">
      <c r="A407" s="101" t="s">
        <v>284</v>
      </c>
      <c r="B407" s="100"/>
      <c r="C407" s="100"/>
      <c r="D407" s="24"/>
      <c r="E407" s="100"/>
    </row>
    <row r="408" spans="1:5" ht="13.5">
      <c r="A408" s="101" t="s">
        <v>293</v>
      </c>
      <c r="B408" s="100"/>
      <c r="C408" s="100"/>
      <c r="D408" s="24"/>
      <c r="E408" s="100"/>
    </row>
    <row r="409" spans="1:5" ht="13.5">
      <c r="A409" s="101" t="s">
        <v>294</v>
      </c>
      <c r="B409" s="100"/>
      <c r="C409" s="100"/>
      <c r="D409" s="24"/>
      <c r="E409" s="100"/>
    </row>
    <row r="410" spans="1:5" ht="13.5">
      <c r="A410" s="103" t="s">
        <v>295</v>
      </c>
      <c r="B410" s="100"/>
      <c r="C410" s="100"/>
      <c r="D410" s="24"/>
      <c r="E410" s="100"/>
    </row>
    <row r="411" spans="1:5" ht="13.5">
      <c r="A411" s="103" t="s">
        <v>296</v>
      </c>
      <c r="B411" s="100"/>
      <c r="C411" s="100"/>
      <c r="D411" s="24"/>
      <c r="E411" s="100"/>
    </row>
    <row r="412" spans="1:5" ht="13.5">
      <c r="A412" s="103" t="s">
        <v>297</v>
      </c>
      <c r="B412" s="102">
        <f>SUM(B413:B416)</f>
        <v>0</v>
      </c>
      <c r="C412" s="102">
        <f>SUM(C413:C416)</f>
        <v>0</v>
      </c>
      <c r="D412" s="24"/>
      <c r="E412" s="100"/>
    </row>
    <row r="413" spans="1:5" ht="13.5">
      <c r="A413" s="98" t="s">
        <v>284</v>
      </c>
      <c r="B413" s="100"/>
      <c r="C413" s="100"/>
      <c r="D413" s="24"/>
      <c r="E413" s="100"/>
    </row>
    <row r="414" spans="1:5" ht="13.5">
      <c r="A414" s="101" t="s">
        <v>298</v>
      </c>
      <c r="B414" s="100"/>
      <c r="C414" s="100"/>
      <c r="D414" s="24"/>
      <c r="E414" s="100"/>
    </row>
    <row r="415" spans="1:5" ht="13.5">
      <c r="A415" s="101" t="s">
        <v>299</v>
      </c>
      <c r="B415" s="100"/>
      <c r="C415" s="100"/>
      <c r="D415" s="24"/>
      <c r="E415" s="100"/>
    </row>
    <row r="416" spans="1:5" ht="13.5">
      <c r="A416" s="103" t="s">
        <v>300</v>
      </c>
      <c r="B416" s="100"/>
      <c r="C416" s="100"/>
      <c r="D416" s="24"/>
      <c r="E416" s="100"/>
    </row>
    <row r="417" spans="1:5" ht="13.5">
      <c r="A417" s="103" t="s">
        <v>301</v>
      </c>
      <c r="B417" s="102">
        <f>SUM(B418:B421)</f>
        <v>0</v>
      </c>
      <c r="C417" s="102">
        <f>SUM(C418:C421)</f>
        <v>0</v>
      </c>
      <c r="D417" s="24"/>
      <c r="E417" s="100"/>
    </row>
    <row r="418" spans="1:5" ht="13.5">
      <c r="A418" s="103" t="s">
        <v>284</v>
      </c>
      <c r="B418" s="100"/>
      <c r="C418" s="100"/>
      <c r="D418" s="24"/>
      <c r="E418" s="100"/>
    </row>
    <row r="419" spans="1:5" ht="13.5">
      <c r="A419" s="101" t="s">
        <v>302</v>
      </c>
      <c r="B419" s="100"/>
      <c r="C419" s="100"/>
      <c r="D419" s="24"/>
      <c r="E419" s="100"/>
    </row>
    <row r="420" spans="1:5" ht="13.5">
      <c r="A420" s="101" t="s">
        <v>303</v>
      </c>
      <c r="B420" s="100"/>
      <c r="C420" s="100"/>
      <c r="D420" s="24"/>
      <c r="E420" s="100"/>
    </row>
    <row r="421" spans="1:5" ht="13.5">
      <c r="A421" s="101" t="s">
        <v>304</v>
      </c>
      <c r="B421" s="100"/>
      <c r="C421" s="100"/>
      <c r="D421" s="24"/>
      <c r="E421" s="100"/>
    </row>
    <row r="422" spans="1:5" ht="13.5">
      <c r="A422" s="103" t="s">
        <v>305</v>
      </c>
      <c r="B422" s="102">
        <f>SUM(B423:B426)</f>
        <v>0</v>
      </c>
      <c r="C422" s="102">
        <f>SUM(C423:C426)</f>
        <v>0</v>
      </c>
      <c r="D422" s="24"/>
      <c r="E422" s="100"/>
    </row>
    <row r="423" spans="1:5" ht="13.5">
      <c r="A423" s="103" t="s">
        <v>306</v>
      </c>
      <c r="B423" s="100"/>
      <c r="C423" s="100"/>
      <c r="D423" s="24"/>
      <c r="E423" s="100"/>
    </row>
    <row r="424" spans="1:5" ht="13.5">
      <c r="A424" s="103" t="s">
        <v>307</v>
      </c>
      <c r="B424" s="100"/>
      <c r="C424" s="100"/>
      <c r="D424" s="24"/>
      <c r="E424" s="100"/>
    </row>
    <row r="425" spans="1:5" ht="13.5">
      <c r="A425" s="103" t="s">
        <v>308</v>
      </c>
      <c r="B425" s="100"/>
      <c r="C425" s="100"/>
      <c r="D425" s="24"/>
      <c r="E425" s="100"/>
    </row>
    <row r="426" spans="1:5" ht="13.5">
      <c r="A426" s="103" t="s">
        <v>309</v>
      </c>
      <c r="B426" s="100"/>
      <c r="C426" s="100"/>
      <c r="D426" s="24"/>
      <c r="E426" s="100"/>
    </row>
    <row r="427" spans="1:5" ht="13.5">
      <c r="A427" s="101" t="s">
        <v>310</v>
      </c>
      <c r="B427" s="102">
        <f>SUM(B428:B433)</f>
        <v>0</v>
      </c>
      <c r="C427" s="102">
        <f>SUM(C428:C433)</f>
        <v>0</v>
      </c>
      <c r="D427" s="24"/>
      <c r="E427" s="100"/>
    </row>
    <row r="428" spans="1:5" ht="13.5">
      <c r="A428" s="101" t="s">
        <v>284</v>
      </c>
      <c r="B428" s="100"/>
      <c r="C428" s="100"/>
      <c r="D428" s="24"/>
      <c r="E428" s="100"/>
    </row>
    <row r="429" spans="1:5" ht="13.5">
      <c r="A429" s="103" t="s">
        <v>311</v>
      </c>
      <c r="B429" s="100"/>
      <c r="C429" s="100"/>
      <c r="D429" s="24"/>
      <c r="E429" s="100"/>
    </row>
    <row r="430" spans="1:5" ht="13.5">
      <c r="A430" s="103" t="s">
        <v>312</v>
      </c>
      <c r="B430" s="100"/>
      <c r="C430" s="100"/>
      <c r="D430" s="24"/>
      <c r="E430" s="100"/>
    </row>
    <row r="431" spans="1:5" ht="13.5">
      <c r="A431" s="103" t="s">
        <v>313</v>
      </c>
      <c r="B431" s="100"/>
      <c r="C431" s="100"/>
      <c r="D431" s="24"/>
      <c r="E431" s="100"/>
    </row>
    <row r="432" spans="1:5" ht="13.5">
      <c r="A432" s="101" t="s">
        <v>314</v>
      </c>
      <c r="B432" s="100"/>
      <c r="C432" s="100"/>
      <c r="D432" s="24"/>
      <c r="E432" s="100"/>
    </row>
    <row r="433" spans="1:5" ht="13.5">
      <c r="A433" s="101" t="s">
        <v>315</v>
      </c>
      <c r="B433" s="100"/>
      <c r="C433" s="100"/>
      <c r="D433" s="24"/>
      <c r="E433" s="100"/>
    </row>
    <row r="434" spans="1:5" ht="13.5">
      <c r="A434" s="101" t="s">
        <v>316</v>
      </c>
      <c r="B434" s="102">
        <f>SUM(B435:B437)</f>
        <v>0</v>
      </c>
      <c r="C434" s="102">
        <f>SUM(C435:C437)</f>
        <v>0</v>
      </c>
      <c r="D434" s="24"/>
      <c r="E434" s="100"/>
    </row>
    <row r="435" spans="1:5" ht="13.5">
      <c r="A435" s="103" t="s">
        <v>317</v>
      </c>
      <c r="B435" s="100"/>
      <c r="C435" s="100"/>
      <c r="D435" s="24"/>
      <c r="E435" s="100"/>
    </row>
    <row r="436" spans="1:5" ht="13.5">
      <c r="A436" s="103" t="s">
        <v>318</v>
      </c>
      <c r="B436" s="100"/>
      <c r="C436" s="100"/>
      <c r="D436" s="24"/>
      <c r="E436" s="100"/>
    </row>
    <row r="437" spans="1:5" ht="13.5">
      <c r="A437" s="103" t="s">
        <v>319</v>
      </c>
      <c r="B437" s="100"/>
      <c r="C437" s="100"/>
      <c r="D437" s="24"/>
      <c r="E437" s="100"/>
    </row>
    <row r="438" spans="1:5" ht="13.5">
      <c r="A438" s="98" t="s">
        <v>320</v>
      </c>
      <c r="B438" s="102">
        <f>SUM(B439:B441)</f>
        <v>0</v>
      </c>
      <c r="C438" s="102">
        <f>SUM(C439:C441)</f>
        <v>0</v>
      </c>
      <c r="D438" s="24"/>
      <c r="E438" s="100"/>
    </row>
    <row r="439" spans="1:5" ht="13.5">
      <c r="A439" s="103" t="s">
        <v>321</v>
      </c>
      <c r="B439" s="100"/>
      <c r="C439" s="100"/>
      <c r="D439" s="24"/>
      <c r="E439" s="100"/>
    </row>
    <row r="440" spans="1:5" ht="13.5">
      <c r="A440" s="103" t="s">
        <v>322</v>
      </c>
      <c r="B440" s="100"/>
      <c r="C440" s="100"/>
      <c r="D440" s="24"/>
      <c r="E440" s="100"/>
    </row>
    <row r="441" spans="1:5" ht="13.5">
      <c r="A441" s="103" t="s">
        <v>323</v>
      </c>
      <c r="B441" s="100"/>
      <c r="C441" s="100"/>
      <c r="D441" s="24"/>
      <c r="E441" s="100"/>
    </row>
    <row r="442" spans="1:5" ht="13.5">
      <c r="A442" s="101" t="s">
        <v>324</v>
      </c>
      <c r="B442" s="102">
        <f>SUM(B443:B446)</f>
        <v>0</v>
      </c>
      <c r="C442" s="102">
        <f>SUM(C443:C446)</f>
        <v>0</v>
      </c>
      <c r="D442" s="24"/>
      <c r="E442" s="100"/>
    </row>
    <row r="443" spans="1:5" ht="13.5">
      <c r="A443" s="101" t="s">
        <v>325</v>
      </c>
      <c r="B443" s="100"/>
      <c r="C443" s="100"/>
      <c r="D443" s="24"/>
      <c r="E443" s="100"/>
    </row>
    <row r="444" spans="1:5" ht="13.5">
      <c r="A444" s="103" t="s">
        <v>326</v>
      </c>
      <c r="B444" s="100"/>
      <c r="C444" s="100"/>
      <c r="D444" s="24"/>
      <c r="E444" s="100"/>
    </row>
    <row r="445" spans="1:5" ht="13.5">
      <c r="A445" s="103" t="s">
        <v>327</v>
      </c>
      <c r="B445" s="100"/>
      <c r="C445" s="100"/>
      <c r="D445" s="24"/>
      <c r="E445" s="100"/>
    </row>
    <row r="446" spans="1:5" ht="13.5">
      <c r="A446" s="103" t="s">
        <v>328</v>
      </c>
      <c r="B446" s="100"/>
      <c r="C446" s="100"/>
      <c r="D446" s="24"/>
      <c r="E446" s="100"/>
    </row>
    <row r="447" spans="1:5" ht="13.5">
      <c r="A447" s="98" t="s">
        <v>329</v>
      </c>
      <c r="B447" s="100">
        <f>SUM(B448,B464,B472,B483,B492,B500)</f>
        <v>58</v>
      </c>
      <c r="C447" s="100">
        <f>SUM(C448,C464,C472,C483,C492,C500)</f>
        <v>48</v>
      </c>
      <c r="D447" s="24">
        <f>C447/B447</f>
        <v>0.8275862068965517</v>
      </c>
      <c r="E447" s="100"/>
    </row>
    <row r="448" spans="1:5" ht="13.5">
      <c r="A448" s="98" t="s">
        <v>330</v>
      </c>
      <c r="B448" s="102">
        <f>SUM(B449:B463)</f>
        <v>0</v>
      </c>
      <c r="C448" s="102">
        <f>SUM(C449:C463)</f>
        <v>0</v>
      </c>
      <c r="D448" s="24"/>
      <c r="E448" s="100"/>
    </row>
    <row r="449" spans="1:5" ht="13.5">
      <c r="A449" s="98" t="s">
        <v>38</v>
      </c>
      <c r="B449" s="100"/>
      <c r="C449" s="100"/>
      <c r="D449" s="24"/>
      <c r="E449" s="100"/>
    </row>
    <row r="450" spans="1:5" ht="13.5">
      <c r="A450" s="98" t="s">
        <v>39</v>
      </c>
      <c r="B450" s="100"/>
      <c r="C450" s="100"/>
      <c r="D450" s="24"/>
      <c r="E450" s="100"/>
    </row>
    <row r="451" spans="1:5" ht="13.5">
      <c r="A451" s="98" t="s">
        <v>40</v>
      </c>
      <c r="B451" s="100"/>
      <c r="C451" s="100"/>
      <c r="D451" s="24"/>
      <c r="E451" s="100"/>
    </row>
    <row r="452" spans="1:5" ht="13.5">
      <c r="A452" s="98" t="s">
        <v>331</v>
      </c>
      <c r="B452" s="100"/>
      <c r="C452" s="100"/>
      <c r="D452" s="24"/>
      <c r="E452" s="100"/>
    </row>
    <row r="453" spans="1:5" ht="13.5">
      <c r="A453" s="98" t="s">
        <v>332</v>
      </c>
      <c r="B453" s="100"/>
      <c r="C453" s="100"/>
      <c r="D453" s="24"/>
      <c r="E453" s="100"/>
    </row>
    <row r="454" spans="1:5" ht="13.5">
      <c r="A454" s="98" t="s">
        <v>333</v>
      </c>
      <c r="B454" s="100"/>
      <c r="C454" s="100"/>
      <c r="D454" s="24"/>
      <c r="E454" s="100"/>
    </row>
    <row r="455" spans="1:5" ht="13.5">
      <c r="A455" s="98" t="s">
        <v>334</v>
      </c>
      <c r="B455" s="100"/>
      <c r="C455" s="100"/>
      <c r="D455" s="24"/>
      <c r="E455" s="100"/>
    </row>
    <row r="456" spans="1:5" ht="13.5">
      <c r="A456" s="98" t="s">
        <v>335</v>
      </c>
      <c r="B456" s="100"/>
      <c r="C456" s="100"/>
      <c r="D456" s="24"/>
      <c r="E456" s="100"/>
    </row>
    <row r="457" spans="1:5" ht="13.5">
      <c r="A457" s="98" t="s">
        <v>336</v>
      </c>
      <c r="B457" s="100"/>
      <c r="C457" s="100"/>
      <c r="D457" s="24"/>
      <c r="E457" s="100"/>
    </row>
    <row r="458" spans="1:5" ht="13.5">
      <c r="A458" s="98" t="s">
        <v>337</v>
      </c>
      <c r="B458" s="100"/>
      <c r="C458" s="100"/>
      <c r="D458" s="24"/>
      <c r="E458" s="100"/>
    </row>
    <row r="459" spans="1:5" ht="13.5">
      <c r="A459" s="98" t="s">
        <v>338</v>
      </c>
      <c r="B459" s="100"/>
      <c r="C459" s="100"/>
      <c r="D459" s="24"/>
      <c r="E459" s="100"/>
    </row>
    <row r="460" spans="1:5" ht="13.5">
      <c r="A460" s="98" t="s">
        <v>339</v>
      </c>
      <c r="B460" s="100"/>
      <c r="C460" s="100"/>
      <c r="D460" s="24"/>
      <c r="E460" s="100"/>
    </row>
    <row r="461" spans="1:5" ht="13.5">
      <c r="A461" s="98" t="s">
        <v>340</v>
      </c>
      <c r="B461" s="100"/>
      <c r="C461" s="100"/>
      <c r="D461" s="24"/>
      <c r="E461" s="100"/>
    </row>
    <row r="462" spans="1:5" ht="13.5">
      <c r="A462" s="98" t="s">
        <v>341</v>
      </c>
      <c r="B462" s="100"/>
      <c r="C462" s="100"/>
      <c r="D462" s="24"/>
      <c r="E462" s="100"/>
    </row>
    <row r="463" spans="1:5" ht="13.5">
      <c r="A463" s="98" t="s">
        <v>342</v>
      </c>
      <c r="B463" s="100"/>
      <c r="C463" s="100"/>
      <c r="D463" s="24"/>
      <c r="E463" s="100"/>
    </row>
    <row r="464" spans="1:5" ht="13.5">
      <c r="A464" s="98" t="s">
        <v>343</v>
      </c>
      <c r="B464" s="102">
        <f>SUM(B465:B471)</f>
        <v>0</v>
      </c>
      <c r="C464" s="102">
        <f>SUM(C465:C471)</f>
        <v>0</v>
      </c>
      <c r="D464" s="24"/>
      <c r="E464" s="100"/>
    </row>
    <row r="465" spans="1:5" ht="13.5">
      <c r="A465" s="98" t="s">
        <v>38</v>
      </c>
      <c r="B465" s="100"/>
      <c r="C465" s="100"/>
      <c r="D465" s="24"/>
      <c r="E465" s="100"/>
    </row>
    <row r="466" spans="1:5" ht="13.5">
      <c r="A466" s="98" t="s">
        <v>39</v>
      </c>
      <c r="B466" s="100"/>
      <c r="C466" s="100"/>
      <c r="D466" s="24"/>
      <c r="E466" s="100"/>
    </row>
    <row r="467" spans="1:5" ht="13.5">
      <c r="A467" s="98" t="s">
        <v>40</v>
      </c>
      <c r="B467" s="100"/>
      <c r="C467" s="100"/>
      <c r="D467" s="24"/>
      <c r="E467" s="100"/>
    </row>
    <row r="468" spans="1:5" ht="13.5">
      <c r="A468" s="98" t="s">
        <v>344</v>
      </c>
      <c r="B468" s="100"/>
      <c r="C468" s="100"/>
      <c r="D468" s="24"/>
      <c r="E468" s="100"/>
    </row>
    <row r="469" spans="1:5" ht="13.5">
      <c r="A469" s="98" t="s">
        <v>345</v>
      </c>
      <c r="B469" s="100"/>
      <c r="C469" s="100"/>
      <c r="D469" s="24"/>
      <c r="E469" s="100"/>
    </row>
    <row r="470" spans="1:5" ht="13.5">
      <c r="A470" s="98" t="s">
        <v>346</v>
      </c>
      <c r="B470" s="100"/>
      <c r="C470" s="100"/>
      <c r="D470" s="24"/>
      <c r="E470" s="100"/>
    </row>
    <row r="471" spans="1:5" ht="13.5">
      <c r="A471" s="98" t="s">
        <v>347</v>
      </c>
      <c r="B471" s="100"/>
      <c r="C471" s="100"/>
      <c r="D471" s="24"/>
      <c r="E471" s="100"/>
    </row>
    <row r="472" spans="1:5" ht="13.5">
      <c r="A472" s="98" t="s">
        <v>348</v>
      </c>
      <c r="B472" s="102">
        <f>SUM(B473:B482)</f>
        <v>0</v>
      </c>
      <c r="C472" s="102">
        <f>SUM(C473:C482)</f>
        <v>0</v>
      </c>
      <c r="D472" s="24"/>
      <c r="E472" s="100"/>
    </row>
    <row r="473" spans="1:5" ht="13.5">
      <c r="A473" s="98" t="s">
        <v>38</v>
      </c>
      <c r="B473" s="100"/>
      <c r="C473" s="100"/>
      <c r="D473" s="24"/>
      <c r="E473" s="100"/>
    </row>
    <row r="474" spans="1:5" ht="13.5">
      <c r="A474" s="98" t="s">
        <v>39</v>
      </c>
      <c r="B474" s="100"/>
      <c r="C474" s="100"/>
      <c r="D474" s="24"/>
      <c r="E474" s="100"/>
    </row>
    <row r="475" spans="1:5" ht="13.5">
      <c r="A475" s="98" t="s">
        <v>40</v>
      </c>
      <c r="B475" s="100"/>
      <c r="C475" s="100"/>
      <c r="D475" s="24"/>
      <c r="E475" s="100"/>
    </row>
    <row r="476" spans="1:5" ht="13.5">
      <c r="A476" s="98" t="s">
        <v>349</v>
      </c>
      <c r="B476" s="100"/>
      <c r="C476" s="100"/>
      <c r="D476" s="24"/>
      <c r="E476" s="100"/>
    </row>
    <row r="477" spans="1:5" ht="13.5">
      <c r="A477" s="98" t="s">
        <v>350</v>
      </c>
      <c r="B477" s="100"/>
      <c r="C477" s="100"/>
      <c r="D477" s="24"/>
      <c r="E477" s="100"/>
    </row>
    <row r="478" spans="1:5" ht="13.5">
      <c r="A478" s="98" t="s">
        <v>351</v>
      </c>
      <c r="B478" s="100"/>
      <c r="C478" s="100"/>
      <c r="D478" s="24"/>
      <c r="E478" s="100"/>
    </row>
    <row r="479" spans="1:5" ht="13.5">
      <c r="A479" s="98" t="s">
        <v>352</v>
      </c>
      <c r="B479" s="100"/>
      <c r="C479" s="100"/>
      <c r="D479" s="24"/>
      <c r="E479" s="100"/>
    </row>
    <row r="480" spans="1:5" ht="13.5">
      <c r="A480" s="98" t="s">
        <v>353</v>
      </c>
      <c r="B480" s="100"/>
      <c r="C480" s="100"/>
      <c r="D480" s="24"/>
      <c r="E480" s="100"/>
    </row>
    <row r="481" spans="1:5" ht="13.5">
      <c r="A481" s="98" t="s">
        <v>354</v>
      </c>
      <c r="B481" s="100"/>
      <c r="C481" s="100"/>
      <c r="D481" s="24"/>
      <c r="E481" s="100"/>
    </row>
    <row r="482" spans="1:5" ht="13.5">
      <c r="A482" s="98" t="s">
        <v>355</v>
      </c>
      <c r="B482" s="100"/>
      <c r="C482" s="100"/>
      <c r="D482" s="24"/>
      <c r="E482" s="100"/>
    </row>
    <row r="483" spans="1:5" ht="13.5">
      <c r="A483" s="98" t="s">
        <v>356</v>
      </c>
      <c r="B483" s="102">
        <f>SUM(B484:B491)</f>
        <v>0</v>
      </c>
      <c r="C483" s="102">
        <f>SUM(C484:C491)</f>
        <v>0</v>
      </c>
      <c r="D483" s="24"/>
      <c r="E483" s="100"/>
    </row>
    <row r="484" spans="1:5" ht="13.5">
      <c r="A484" s="98" t="s">
        <v>38</v>
      </c>
      <c r="B484" s="100"/>
      <c r="C484" s="100"/>
      <c r="D484" s="24"/>
      <c r="E484" s="100"/>
    </row>
    <row r="485" spans="1:5" ht="13.5">
      <c r="A485" s="98" t="s">
        <v>39</v>
      </c>
      <c r="B485" s="100"/>
      <c r="C485" s="100"/>
      <c r="D485" s="24"/>
      <c r="E485" s="100"/>
    </row>
    <row r="486" spans="1:5" ht="13.5">
      <c r="A486" s="98" t="s">
        <v>40</v>
      </c>
      <c r="B486" s="100"/>
      <c r="C486" s="100"/>
      <c r="D486" s="24"/>
      <c r="E486" s="100"/>
    </row>
    <row r="487" spans="1:5" ht="13.5">
      <c r="A487" s="98" t="s">
        <v>357</v>
      </c>
      <c r="B487" s="100"/>
      <c r="C487" s="100"/>
      <c r="D487" s="24"/>
      <c r="E487" s="100"/>
    </row>
    <row r="488" spans="1:5" ht="13.5">
      <c r="A488" s="98" t="s">
        <v>358</v>
      </c>
      <c r="B488" s="100"/>
      <c r="C488" s="100"/>
      <c r="D488" s="24"/>
      <c r="E488" s="100"/>
    </row>
    <row r="489" spans="1:5" ht="13.5">
      <c r="A489" s="98" t="s">
        <v>359</v>
      </c>
      <c r="B489" s="100"/>
      <c r="C489" s="100"/>
      <c r="D489" s="24"/>
      <c r="E489" s="100"/>
    </row>
    <row r="490" spans="1:5" ht="13.5">
      <c r="A490" s="98" t="s">
        <v>360</v>
      </c>
      <c r="B490" s="100"/>
      <c r="C490" s="100"/>
      <c r="D490" s="24"/>
      <c r="E490" s="100"/>
    </row>
    <row r="491" spans="1:5" ht="13.5">
      <c r="A491" s="98" t="s">
        <v>361</v>
      </c>
      <c r="B491" s="100"/>
      <c r="C491" s="100"/>
      <c r="D491" s="24"/>
      <c r="E491" s="100"/>
    </row>
    <row r="492" spans="1:5" ht="13.5">
      <c r="A492" s="98" t="s">
        <v>362</v>
      </c>
      <c r="B492" s="102">
        <f>SUM(B493:B499)</f>
        <v>0</v>
      </c>
      <c r="C492" s="102">
        <f>SUM(C493:C499)</f>
        <v>0</v>
      </c>
      <c r="D492" s="24"/>
      <c r="E492" s="100"/>
    </row>
    <row r="493" spans="1:5" ht="13.5">
      <c r="A493" s="98" t="s">
        <v>38</v>
      </c>
      <c r="B493" s="100"/>
      <c r="C493" s="100"/>
      <c r="D493" s="24"/>
      <c r="E493" s="100"/>
    </row>
    <row r="494" spans="1:5" ht="13.5">
      <c r="A494" s="98" t="s">
        <v>39</v>
      </c>
      <c r="B494" s="100"/>
      <c r="C494" s="100"/>
      <c r="D494" s="24"/>
      <c r="E494" s="100"/>
    </row>
    <row r="495" spans="1:5" ht="13.5">
      <c r="A495" s="98" t="s">
        <v>40</v>
      </c>
      <c r="B495" s="100"/>
      <c r="C495" s="100"/>
      <c r="D495" s="24"/>
      <c r="E495" s="100"/>
    </row>
    <row r="496" spans="1:5" ht="13.5">
      <c r="A496" s="98" t="s">
        <v>363</v>
      </c>
      <c r="B496" s="100"/>
      <c r="C496" s="100"/>
      <c r="D496" s="24"/>
      <c r="E496" s="100"/>
    </row>
    <row r="497" spans="1:5" ht="13.5">
      <c r="A497" s="98" t="s">
        <v>364</v>
      </c>
      <c r="B497" s="100"/>
      <c r="C497" s="100"/>
      <c r="D497" s="24"/>
      <c r="E497" s="100"/>
    </row>
    <row r="498" spans="1:5" ht="13.5">
      <c r="A498" s="98" t="s">
        <v>365</v>
      </c>
      <c r="B498" s="100"/>
      <c r="C498" s="100"/>
      <c r="D498" s="24"/>
      <c r="E498" s="100"/>
    </row>
    <row r="499" spans="1:5" ht="13.5">
      <c r="A499" s="98" t="s">
        <v>366</v>
      </c>
      <c r="B499" s="100"/>
      <c r="C499" s="100"/>
      <c r="D499" s="24"/>
      <c r="E499" s="100"/>
    </row>
    <row r="500" spans="1:5" ht="13.5">
      <c r="A500" s="98" t="s">
        <v>367</v>
      </c>
      <c r="B500" s="102">
        <f>SUM(B501:B503)</f>
        <v>58</v>
      </c>
      <c r="C500" s="102">
        <f>SUM(C501:C503)</f>
        <v>48</v>
      </c>
      <c r="D500" s="24">
        <f>C500/B500</f>
        <v>0.8275862068965517</v>
      </c>
      <c r="E500" s="100"/>
    </row>
    <row r="501" spans="1:5" ht="13.5">
      <c r="A501" s="98" t="s">
        <v>368</v>
      </c>
      <c r="B501" s="100"/>
      <c r="C501" s="100"/>
      <c r="D501" s="24"/>
      <c r="E501" s="100"/>
    </row>
    <row r="502" spans="1:5" ht="13.5">
      <c r="A502" s="98" t="s">
        <v>369</v>
      </c>
      <c r="B502" s="100"/>
      <c r="C502" s="100"/>
      <c r="D502" s="24"/>
      <c r="E502" s="100"/>
    </row>
    <row r="503" spans="1:5" ht="13.5">
      <c r="A503" s="98" t="s">
        <v>370</v>
      </c>
      <c r="B503" s="100">
        <v>58</v>
      </c>
      <c r="C503" s="100">
        <v>48</v>
      </c>
      <c r="D503" s="24">
        <f>C503/B503</f>
        <v>0.8275862068965517</v>
      </c>
      <c r="E503" s="100"/>
    </row>
    <row r="504" spans="1:5" ht="13.5">
      <c r="A504" s="98" t="s">
        <v>371</v>
      </c>
      <c r="B504" s="100">
        <f>SUM(B505,B524,B532,B534,B543,B547,B557,B565,B572,B580,B589,B594,B597,B600,B603,B606,B609,B613,B617,B625,B628)</f>
        <v>4913</v>
      </c>
      <c r="C504" s="100">
        <f>SUM(C505,C524,C532,C534,C543,C547,C557,C565,C572,C580,C589,C594,C597,C600,C603,C606,C609,C613,C617,C625,C628)</f>
        <v>3047</v>
      </c>
      <c r="D504" s="24">
        <f>C504/B504</f>
        <v>0.6201913291268064</v>
      </c>
      <c r="E504" s="100"/>
    </row>
    <row r="505" spans="1:5" ht="13.5">
      <c r="A505" s="98" t="s">
        <v>372</v>
      </c>
      <c r="B505" s="102">
        <f>SUM(B506:B523)</f>
        <v>8</v>
      </c>
      <c r="C505" s="102">
        <f>SUM(C506:C523)</f>
        <v>0</v>
      </c>
      <c r="D505" s="24">
        <f>C505/B505</f>
        <v>0</v>
      </c>
      <c r="E505" s="100"/>
    </row>
    <row r="506" spans="1:5" ht="13.5">
      <c r="A506" s="98" t="s">
        <v>38</v>
      </c>
      <c r="B506" s="100"/>
      <c r="C506" s="100"/>
      <c r="D506" s="24"/>
      <c r="E506" s="100"/>
    </row>
    <row r="507" spans="1:5" ht="13.5">
      <c r="A507" s="98" t="s">
        <v>39</v>
      </c>
      <c r="B507" s="100"/>
      <c r="C507" s="100"/>
      <c r="D507" s="24"/>
      <c r="E507" s="100"/>
    </row>
    <row r="508" spans="1:5" ht="13.5">
      <c r="A508" s="98" t="s">
        <v>40</v>
      </c>
      <c r="B508" s="100"/>
      <c r="C508" s="100"/>
      <c r="D508" s="24"/>
      <c r="E508" s="100"/>
    </row>
    <row r="509" spans="1:5" ht="13.5">
      <c r="A509" s="98" t="s">
        <v>373</v>
      </c>
      <c r="B509" s="100"/>
      <c r="C509" s="100"/>
      <c r="D509" s="24"/>
      <c r="E509" s="100"/>
    </row>
    <row r="510" spans="1:5" ht="13.5">
      <c r="A510" s="98" t="s">
        <v>374</v>
      </c>
      <c r="B510" s="100"/>
      <c r="C510" s="100"/>
      <c r="D510" s="24"/>
      <c r="E510" s="100"/>
    </row>
    <row r="511" spans="1:5" ht="13.5">
      <c r="A511" s="98" t="s">
        <v>375</v>
      </c>
      <c r="B511" s="100"/>
      <c r="C511" s="100"/>
      <c r="D511" s="24"/>
      <c r="E511" s="100"/>
    </row>
    <row r="512" spans="1:5" ht="13.5">
      <c r="A512" s="98" t="s">
        <v>376</v>
      </c>
      <c r="B512" s="100"/>
      <c r="C512" s="100"/>
      <c r="D512" s="24"/>
      <c r="E512" s="100"/>
    </row>
    <row r="513" spans="1:5" ht="13.5">
      <c r="A513" s="98" t="s">
        <v>79</v>
      </c>
      <c r="B513" s="100"/>
      <c r="C513" s="100"/>
      <c r="D513" s="24"/>
      <c r="E513" s="100"/>
    </row>
    <row r="514" spans="1:5" ht="13.5">
      <c r="A514" s="98" t="s">
        <v>377</v>
      </c>
      <c r="B514" s="100"/>
      <c r="C514" s="100"/>
      <c r="D514" s="24"/>
      <c r="E514" s="100"/>
    </row>
    <row r="515" spans="1:5" ht="13.5">
      <c r="A515" s="98" t="s">
        <v>378</v>
      </c>
      <c r="B515" s="100"/>
      <c r="C515" s="100"/>
      <c r="D515" s="24"/>
      <c r="E515" s="100"/>
    </row>
    <row r="516" spans="1:5" ht="13.5">
      <c r="A516" s="98" t="s">
        <v>379</v>
      </c>
      <c r="B516" s="100"/>
      <c r="C516" s="100"/>
      <c r="D516" s="24"/>
      <c r="E516" s="100"/>
    </row>
    <row r="517" spans="1:5" ht="13.5">
      <c r="A517" s="98" t="s">
        <v>380</v>
      </c>
      <c r="B517" s="100"/>
      <c r="C517" s="100"/>
      <c r="D517" s="24"/>
      <c r="E517" s="100"/>
    </row>
    <row r="518" spans="1:5" ht="13.5">
      <c r="A518" s="98" t="s">
        <v>381</v>
      </c>
      <c r="B518" s="100"/>
      <c r="C518" s="100"/>
      <c r="D518" s="24"/>
      <c r="E518" s="100"/>
    </row>
    <row r="519" spans="1:5" ht="13.5">
      <c r="A519" s="98" t="s">
        <v>382</v>
      </c>
      <c r="B519" s="100"/>
      <c r="C519" s="100"/>
      <c r="D519" s="24"/>
      <c r="E519" s="100"/>
    </row>
    <row r="520" spans="1:5" ht="13.5">
      <c r="A520" s="98" t="s">
        <v>383</v>
      </c>
      <c r="B520" s="100"/>
      <c r="C520" s="100"/>
      <c r="D520" s="24"/>
      <c r="E520" s="100"/>
    </row>
    <row r="521" spans="1:5" ht="13.5">
      <c r="A521" s="98" t="s">
        <v>384</v>
      </c>
      <c r="B521" s="100"/>
      <c r="C521" s="100"/>
      <c r="D521" s="24"/>
      <c r="E521" s="100"/>
    </row>
    <row r="522" spans="1:5" ht="13.5">
      <c r="A522" s="98" t="s">
        <v>47</v>
      </c>
      <c r="B522" s="100"/>
      <c r="C522" s="100"/>
      <c r="D522" s="24"/>
      <c r="E522" s="100"/>
    </row>
    <row r="523" spans="1:5" ht="13.5">
      <c r="A523" s="98" t="s">
        <v>385</v>
      </c>
      <c r="B523" s="100">
        <v>8</v>
      </c>
      <c r="C523" s="100"/>
      <c r="D523" s="24">
        <f>C523/B523</f>
        <v>0</v>
      </c>
      <c r="E523" s="100"/>
    </row>
    <row r="524" spans="1:5" ht="13.5">
      <c r="A524" s="98" t="s">
        <v>386</v>
      </c>
      <c r="B524" s="102">
        <f>SUM(B525:B531)</f>
        <v>1045</v>
      </c>
      <c r="C524" s="102">
        <f>SUM(C525:C531)</f>
        <v>870</v>
      </c>
      <c r="D524" s="24">
        <f>C524/B524</f>
        <v>0.8325358851674641</v>
      </c>
      <c r="E524" s="100"/>
    </row>
    <row r="525" spans="1:5" ht="13.5">
      <c r="A525" s="98" t="s">
        <v>38</v>
      </c>
      <c r="B525" s="100">
        <v>75</v>
      </c>
      <c r="C525" s="100">
        <v>22</v>
      </c>
      <c r="D525" s="24">
        <f>C525/B525</f>
        <v>0.29333333333333333</v>
      </c>
      <c r="E525" s="100"/>
    </row>
    <row r="526" spans="1:5" ht="13.5">
      <c r="A526" s="98" t="s">
        <v>39</v>
      </c>
      <c r="B526" s="100">
        <v>20</v>
      </c>
      <c r="C526" s="100"/>
      <c r="D526" s="24">
        <f>C526/B526</f>
        <v>0</v>
      </c>
      <c r="E526" s="100"/>
    </row>
    <row r="527" spans="1:5" ht="13.5">
      <c r="A527" s="98" t="s">
        <v>40</v>
      </c>
      <c r="B527" s="100"/>
      <c r="C527" s="100"/>
      <c r="D527" s="24"/>
      <c r="E527" s="100"/>
    </row>
    <row r="528" spans="1:5" ht="13.5">
      <c r="A528" s="98" t="s">
        <v>387</v>
      </c>
      <c r="B528" s="100"/>
      <c r="C528" s="100"/>
      <c r="D528" s="24"/>
      <c r="E528" s="100"/>
    </row>
    <row r="529" spans="1:5" ht="13.5">
      <c r="A529" s="98" t="s">
        <v>388</v>
      </c>
      <c r="B529" s="100"/>
      <c r="C529" s="100"/>
      <c r="D529" s="24"/>
      <c r="E529" s="100"/>
    </row>
    <row r="530" spans="1:5" ht="13.5">
      <c r="A530" s="98" t="s">
        <v>389</v>
      </c>
      <c r="B530" s="100">
        <v>914</v>
      </c>
      <c r="C530" s="100">
        <v>764</v>
      </c>
      <c r="D530" s="24">
        <f>C530/B530</f>
        <v>0.8358862144420132</v>
      </c>
      <c r="E530" s="100"/>
    </row>
    <row r="531" spans="1:5" ht="13.5">
      <c r="A531" s="98" t="s">
        <v>390</v>
      </c>
      <c r="B531" s="100">
        <v>36</v>
      </c>
      <c r="C531" s="100">
        <v>84</v>
      </c>
      <c r="D531" s="24">
        <f>C531/B531</f>
        <v>2.3333333333333335</v>
      </c>
      <c r="E531" s="100"/>
    </row>
    <row r="532" spans="1:5" ht="13.5">
      <c r="A532" s="98" t="s">
        <v>391</v>
      </c>
      <c r="B532" s="102">
        <f>SUM(B533)</f>
        <v>0</v>
      </c>
      <c r="C532" s="102">
        <f>SUM(C533)</f>
        <v>0</v>
      </c>
      <c r="D532" s="24"/>
      <c r="E532" s="100"/>
    </row>
    <row r="533" spans="1:5" ht="13.5">
      <c r="A533" s="98" t="s">
        <v>392</v>
      </c>
      <c r="B533" s="100"/>
      <c r="C533" s="100"/>
      <c r="D533" s="24"/>
      <c r="E533" s="100"/>
    </row>
    <row r="534" spans="1:5" ht="13.5">
      <c r="A534" s="98" t="s">
        <v>393</v>
      </c>
      <c r="B534" s="102">
        <f>SUM(B535:B542)</f>
        <v>1890</v>
      </c>
      <c r="C534" s="102">
        <f>SUM(C535:C542)</f>
        <v>1724</v>
      </c>
      <c r="D534" s="24">
        <f>C534/B534</f>
        <v>0.9121693121693122</v>
      </c>
      <c r="E534" s="100"/>
    </row>
    <row r="535" spans="1:5" ht="13.5">
      <c r="A535" s="98" t="s">
        <v>394</v>
      </c>
      <c r="B535" s="100">
        <v>310</v>
      </c>
      <c r="C535" s="100">
        <v>261</v>
      </c>
      <c r="D535" s="24">
        <f>C535/B535</f>
        <v>0.8419354838709677</v>
      </c>
      <c r="E535" s="100"/>
    </row>
    <row r="536" spans="1:5" ht="13.5">
      <c r="A536" s="98" t="s">
        <v>395</v>
      </c>
      <c r="B536" s="100">
        <v>181</v>
      </c>
      <c r="C536" s="100">
        <v>201</v>
      </c>
      <c r="D536" s="24">
        <f>C536/B536</f>
        <v>1.1104972375690607</v>
      </c>
      <c r="E536" s="100"/>
    </row>
    <row r="537" spans="1:5" ht="13.5">
      <c r="A537" s="98" t="s">
        <v>396</v>
      </c>
      <c r="B537" s="100"/>
      <c r="C537" s="100"/>
      <c r="D537" s="24"/>
      <c r="E537" s="100"/>
    </row>
    <row r="538" spans="1:5" ht="13.5">
      <c r="A538" s="98" t="s">
        <v>397</v>
      </c>
      <c r="B538" s="100">
        <v>303</v>
      </c>
      <c r="C538" s="100">
        <v>302</v>
      </c>
      <c r="D538" s="24">
        <f>C538/B538</f>
        <v>0.9966996699669967</v>
      </c>
      <c r="E538" s="100"/>
    </row>
    <row r="539" spans="1:5" ht="13.5">
      <c r="A539" s="98" t="s">
        <v>398</v>
      </c>
      <c r="B539" s="100">
        <v>113</v>
      </c>
      <c r="C539" s="100"/>
      <c r="D539" s="24">
        <f>C539/B539</f>
        <v>0</v>
      </c>
      <c r="E539" s="100"/>
    </row>
    <row r="540" spans="1:5" ht="13.5">
      <c r="A540" s="98" t="s">
        <v>399</v>
      </c>
      <c r="B540" s="100">
        <v>983</v>
      </c>
      <c r="C540" s="100">
        <v>960</v>
      </c>
      <c r="D540" s="24">
        <f>C540/B540</f>
        <v>0.9766022380467956</v>
      </c>
      <c r="E540" s="100"/>
    </row>
    <row r="541" spans="1:5" ht="13.5">
      <c r="A541" s="98" t="s">
        <v>400</v>
      </c>
      <c r="B541" s="100"/>
      <c r="C541" s="100"/>
      <c r="D541" s="24"/>
      <c r="E541" s="100"/>
    </row>
    <row r="542" spans="1:5" ht="13.5">
      <c r="A542" s="98" t="s">
        <v>401</v>
      </c>
      <c r="B542" s="100"/>
      <c r="C542" s="100"/>
      <c r="D542" s="24"/>
      <c r="E542" s="100"/>
    </row>
    <row r="543" spans="1:5" ht="13.5">
      <c r="A543" s="98" t="s">
        <v>402</v>
      </c>
      <c r="B543" s="102">
        <f>SUM(B544:B546)</f>
        <v>0</v>
      </c>
      <c r="C543" s="102">
        <f>SUM(C544:C546)</f>
        <v>0</v>
      </c>
      <c r="D543" s="24"/>
      <c r="E543" s="100"/>
    </row>
    <row r="544" spans="1:5" ht="13.5">
      <c r="A544" s="98" t="s">
        <v>403</v>
      </c>
      <c r="B544" s="100"/>
      <c r="C544" s="100"/>
      <c r="D544" s="24"/>
      <c r="E544" s="100"/>
    </row>
    <row r="545" spans="1:5" ht="13.5">
      <c r="A545" s="98" t="s">
        <v>404</v>
      </c>
      <c r="B545" s="100"/>
      <c r="C545" s="100"/>
      <c r="D545" s="24"/>
      <c r="E545" s="100"/>
    </row>
    <row r="546" spans="1:5" ht="13.5">
      <c r="A546" s="98" t="s">
        <v>405</v>
      </c>
      <c r="B546" s="100"/>
      <c r="C546" s="100"/>
      <c r="D546" s="24"/>
      <c r="E546" s="100"/>
    </row>
    <row r="547" spans="1:5" ht="13.5">
      <c r="A547" s="98" t="s">
        <v>406</v>
      </c>
      <c r="B547" s="102">
        <f>SUM(B548:B556)</f>
        <v>0</v>
      </c>
      <c r="C547" s="102">
        <f>SUM(C548:C556)</f>
        <v>0</v>
      </c>
      <c r="D547" s="24"/>
      <c r="E547" s="100"/>
    </row>
    <row r="548" spans="1:5" ht="13.5">
      <c r="A548" s="98" t="s">
        <v>407</v>
      </c>
      <c r="B548" s="100"/>
      <c r="C548" s="100"/>
      <c r="D548" s="24"/>
      <c r="E548" s="100"/>
    </row>
    <row r="549" spans="1:5" ht="13.5">
      <c r="A549" s="98" t="s">
        <v>408</v>
      </c>
      <c r="B549" s="100"/>
      <c r="C549" s="100"/>
      <c r="D549" s="24"/>
      <c r="E549" s="100"/>
    </row>
    <row r="550" spans="1:5" ht="13.5">
      <c r="A550" s="98" t="s">
        <v>409</v>
      </c>
      <c r="B550" s="100"/>
      <c r="C550" s="100"/>
      <c r="D550" s="24"/>
      <c r="E550" s="100"/>
    </row>
    <row r="551" spans="1:5" ht="13.5">
      <c r="A551" s="98" t="s">
        <v>410</v>
      </c>
      <c r="B551" s="100"/>
      <c r="C551" s="100"/>
      <c r="D551" s="24"/>
      <c r="E551" s="100"/>
    </row>
    <row r="552" spans="1:5" ht="13.5">
      <c r="A552" s="98" t="s">
        <v>411</v>
      </c>
      <c r="B552" s="100"/>
      <c r="C552" s="100"/>
      <c r="D552" s="24"/>
      <c r="E552" s="100"/>
    </row>
    <row r="553" spans="1:5" ht="13.5">
      <c r="A553" s="98" t="s">
        <v>412</v>
      </c>
      <c r="B553" s="100"/>
      <c r="C553" s="100"/>
      <c r="D553" s="24"/>
      <c r="E553" s="100"/>
    </row>
    <row r="554" spans="1:5" ht="13.5">
      <c r="A554" s="98" t="s">
        <v>413</v>
      </c>
      <c r="B554" s="100"/>
      <c r="C554" s="100"/>
      <c r="D554" s="24"/>
      <c r="E554" s="100"/>
    </row>
    <row r="555" spans="1:5" ht="13.5">
      <c r="A555" s="98" t="s">
        <v>414</v>
      </c>
      <c r="B555" s="100"/>
      <c r="C555" s="100"/>
      <c r="D555" s="24"/>
      <c r="E555" s="100"/>
    </row>
    <row r="556" spans="1:5" ht="13.5">
      <c r="A556" s="98" t="s">
        <v>415</v>
      </c>
      <c r="B556" s="100"/>
      <c r="C556" s="100"/>
      <c r="D556" s="24"/>
      <c r="E556" s="100"/>
    </row>
    <row r="557" spans="1:5" ht="13.5">
      <c r="A557" s="98" t="s">
        <v>416</v>
      </c>
      <c r="B557" s="102">
        <f>SUM(B558:B564)</f>
        <v>0</v>
      </c>
      <c r="C557" s="102">
        <f>SUM(C558:C564)</f>
        <v>0</v>
      </c>
      <c r="D557" s="24"/>
      <c r="E557" s="100"/>
    </row>
    <row r="558" spans="1:5" ht="13.5">
      <c r="A558" s="98" t="s">
        <v>417</v>
      </c>
      <c r="B558" s="100"/>
      <c r="C558" s="100"/>
      <c r="D558" s="24"/>
      <c r="E558" s="100"/>
    </row>
    <row r="559" spans="1:5" ht="13.5">
      <c r="A559" s="98" t="s">
        <v>418</v>
      </c>
      <c r="B559" s="100"/>
      <c r="C559" s="100"/>
      <c r="D559" s="24"/>
      <c r="E559" s="100"/>
    </row>
    <row r="560" spans="1:5" ht="13.5">
      <c r="A560" s="98" t="s">
        <v>419</v>
      </c>
      <c r="B560" s="100"/>
      <c r="C560" s="100"/>
      <c r="D560" s="24"/>
      <c r="E560" s="100"/>
    </row>
    <row r="561" spans="1:5" ht="13.5">
      <c r="A561" s="98" t="s">
        <v>420</v>
      </c>
      <c r="B561" s="100"/>
      <c r="C561" s="100"/>
      <c r="D561" s="24"/>
      <c r="E561" s="100"/>
    </row>
    <row r="562" spans="1:5" ht="13.5">
      <c r="A562" s="98" t="s">
        <v>421</v>
      </c>
      <c r="B562" s="100"/>
      <c r="C562" s="100"/>
      <c r="D562" s="24"/>
      <c r="E562" s="109"/>
    </row>
    <row r="563" spans="1:5" ht="13.5">
      <c r="A563" s="98" t="s">
        <v>422</v>
      </c>
      <c r="B563" s="100"/>
      <c r="C563" s="100"/>
      <c r="D563" s="24"/>
      <c r="E563" s="109"/>
    </row>
    <row r="564" spans="1:5" ht="13.5">
      <c r="A564" s="98" t="s">
        <v>423</v>
      </c>
      <c r="B564" s="100"/>
      <c r="C564" s="100"/>
      <c r="D564" s="24"/>
      <c r="E564" s="100"/>
    </row>
    <row r="565" spans="1:5" ht="13.5">
      <c r="A565" s="98" t="s">
        <v>424</v>
      </c>
      <c r="B565" s="102">
        <f>SUM(B566:B571)</f>
        <v>78</v>
      </c>
      <c r="C565" s="102">
        <f>SUM(C566:C571)</f>
        <v>0</v>
      </c>
      <c r="D565" s="24">
        <f>C565/B565</f>
        <v>0</v>
      </c>
      <c r="E565" s="100"/>
    </row>
    <row r="566" spans="1:5" ht="13.5">
      <c r="A566" s="98" t="s">
        <v>425</v>
      </c>
      <c r="B566" s="100">
        <v>78</v>
      </c>
      <c r="C566" s="100"/>
      <c r="D566" s="24">
        <f>C566/B566</f>
        <v>0</v>
      </c>
      <c r="E566" s="100"/>
    </row>
    <row r="567" spans="1:5" ht="13.5">
      <c r="A567" s="98" t="s">
        <v>426</v>
      </c>
      <c r="B567" s="100"/>
      <c r="C567" s="100"/>
      <c r="D567" s="24"/>
      <c r="E567" s="100"/>
    </row>
    <row r="568" spans="1:5" ht="13.5">
      <c r="A568" s="98" t="s">
        <v>427</v>
      </c>
      <c r="B568" s="100"/>
      <c r="C568" s="100"/>
      <c r="D568" s="24"/>
      <c r="E568" s="100"/>
    </row>
    <row r="569" spans="1:5" ht="13.5">
      <c r="A569" s="98" t="s">
        <v>428</v>
      </c>
      <c r="B569" s="100"/>
      <c r="C569" s="100"/>
      <c r="D569" s="24"/>
      <c r="E569" s="109"/>
    </row>
    <row r="570" spans="1:5" ht="13.5">
      <c r="A570" s="98" t="s">
        <v>429</v>
      </c>
      <c r="B570" s="100"/>
      <c r="C570" s="100"/>
      <c r="D570" s="24"/>
      <c r="E570" s="109"/>
    </row>
    <row r="571" spans="1:5" ht="13.5">
      <c r="A571" s="98" t="s">
        <v>430</v>
      </c>
      <c r="B571" s="100"/>
      <c r="C571" s="100"/>
      <c r="D571" s="24"/>
      <c r="E571" s="109"/>
    </row>
    <row r="572" spans="1:5" ht="13.5">
      <c r="A572" s="98" t="s">
        <v>431</v>
      </c>
      <c r="B572" s="102">
        <f>SUM(B573:B579)</f>
        <v>22</v>
      </c>
      <c r="C572" s="102">
        <f>SUM(C573:C579)</f>
        <v>19</v>
      </c>
      <c r="D572" s="24">
        <f>C572/B572</f>
        <v>0.8636363636363636</v>
      </c>
      <c r="E572" s="100"/>
    </row>
    <row r="573" spans="1:5" ht="13.5">
      <c r="A573" s="98" t="s">
        <v>432</v>
      </c>
      <c r="B573" s="100"/>
      <c r="C573" s="100"/>
      <c r="D573" s="24"/>
      <c r="E573" s="100"/>
    </row>
    <row r="574" spans="1:5" ht="13.5">
      <c r="A574" s="98" t="s">
        <v>433</v>
      </c>
      <c r="B574" s="100"/>
      <c r="C574" s="100"/>
      <c r="D574" s="24"/>
      <c r="E574" s="100"/>
    </row>
    <row r="575" spans="1:5" ht="13.5">
      <c r="A575" s="98" t="s">
        <v>434</v>
      </c>
      <c r="B575" s="100"/>
      <c r="C575" s="100"/>
      <c r="D575" s="24"/>
      <c r="E575" s="100"/>
    </row>
    <row r="576" spans="1:5" ht="13.5">
      <c r="A576" s="98" t="s">
        <v>435</v>
      </c>
      <c r="B576" s="100"/>
      <c r="C576" s="100"/>
      <c r="D576" s="24"/>
      <c r="E576" s="100"/>
    </row>
    <row r="577" spans="1:5" ht="13.5">
      <c r="A577" s="98" t="s">
        <v>436</v>
      </c>
      <c r="B577" s="100"/>
      <c r="C577" s="100">
        <v>8</v>
      </c>
      <c r="D577" s="24"/>
      <c r="E577" s="100"/>
    </row>
    <row r="578" spans="1:5" ht="13.5">
      <c r="A578" s="98" t="s">
        <v>437</v>
      </c>
      <c r="B578" s="110"/>
      <c r="D578" s="24"/>
      <c r="E578" s="100"/>
    </row>
    <row r="579" spans="1:5" ht="13.5">
      <c r="A579" s="98" t="s">
        <v>438</v>
      </c>
      <c r="B579" s="100">
        <v>22</v>
      </c>
      <c r="C579" s="100">
        <v>11</v>
      </c>
      <c r="D579" s="24">
        <f>C579/B579</f>
        <v>0.5</v>
      </c>
      <c r="E579" s="100"/>
    </row>
    <row r="580" spans="1:5" ht="13.5">
      <c r="A580" s="98" t="s">
        <v>439</v>
      </c>
      <c r="B580" s="102">
        <f>SUM(B581:B588)</f>
        <v>190</v>
      </c>
      <c r="C580" s="102">
        <f>SUM(C581:C588)</f>
        <v>212</v>
      </c>
      <c r="D580" s="24">
        <f>C580/B580</f>
        <v>1.1157894736842104</v>
      </c>
      <c r="E580" s="100"/>
    </row>
    <row r="581" spans="1:5" ht="13.5">
      <c r="A581" s="98" t="s">
        <v>38</v>
      </c>
      <c r="B581" s="100"/>
      <c r="C581" s="100"/>
      <c r="D581" s="24"/>
      <c r="E581" s="100"/>
    </row>
    <row r="582" spans="1:5" ht="13.5">
      <c r="A582" s="98" t="s">
        <v>39</v>
      </c>
      <c r="B582" s="100"/>
      <c r="C582" s="100"/>
      <c r="D582" s="24"/>
      <c r="E582" s="100"/>
    </row>
    <row r="583" spans="1:5" ht="13.5">
      <c r="A583" s="98" t="s">
        <v>40</v>
      </c>
      <c r="B583" s="100"/>
      <c r="C583" s="100"/>
      <c r="D583" s="24"/>
      <c r="E583" s="100"/>
    </row>
    <row r="584" spans="1:5" ht="13.5">
      <c r="A584" s="98" t="s">
        <v>440</v>
      </c>
      <c r="B584" s="100"/>
      <c r="C584" s="100">
        <v>27</v>
      </c>
      <c r="D584" s="24"/>
      <c r="E584" s="100"/>
    </row>
    <row r="585" spans="1:5" ht="13.5">
      <c r="A585" s="98" t="s">
        <v>441</v>
      </c>
      <c r="B585" s="100"/>
      <c r="C585" s="100"/>
      <c r="D585" s="24"/>
      <c r="E585" s="100"/>
    </row>
    <row r="586" spans="1:5" ht="13.5">
      <c r="A586" s="98" t="s">
        <v>442</v>
      </c>
      <c r="B586" s="100"/>
      <c r="C586" s="100"/>
      <c r="D586" s="24"/>
      <c r="E586" s="100"/>
    </row>
    <row r="587" spans="1:5" ht="13.5">
      <c r="A587" s="98" t="s">
        <v>443</v>
      </c>
      <c r="B587" s="100">
        <v>190</v>
      </c>
      <c r="C587" s="100">
        <v>185</v>
      </c>
      <c r="D587" s="24">
        <f>C587/B587</f>
        <v>0.9736842105263158</v>
      </c>
      <c r="E587" s="100"/>
    </row>
    <row r="588" spans="1:5" ht="13.5">
      <c r="A588" s="98" t="s">
        <v>444</v>
      </c>
      <c r="B588" s="100"/>
      <c r="C588" s="100"/>
      <c r="D588" s="24"/>
      <c r="E588" s="100"/>
    </row>
    <row r="589" spans="1:5" ht="13.5">
      <c r="A589" s="98" t="s">
        <v>445</v>
      </c>
      <c r="B589" s="102">
        <f>SUM(B590:B593)</f>
        <v>0</v>
      </c>
      <c r="C589" s="102">
        <f>SUM(C590:C593)</f>
        <v>0</v>
      </c>
      <c r="D589" s="24"/>
      <c r="E589" s="100"/>
    </row>
    <row r="590" spans="1:5" ht="13.5">
      <c r="A590" s="98" t="s">
        <v>38</v>
      </c>
      <c r="B590" s="100"/>
      <c r="C590" s="100"/>
      <c r="D590" s="24"/>
      <c r="E590" s="100"/>
    </row>
    <row r="591" spans="1:5" ht="13.5">
      <c r="A591" s="98" t="s">
        <v>39</v>
      </c>
      <c r="B591" s="100"/>
      <c r="C591" s="100"/>
      <c r="D591" s="24"/>
      <c r="E591" s="100"/>
    </row>
    <row r="592" spans="1:5" ht="13.5">
      <c r="A592" s="98" t="s">
        <v>40</v>
      </c>
      <c r="B592" s="100"/>
      <c r="C592" s="100"/>
      <c r="D592" s="24"/>
      <c r="E592" s="100"/>
    </row>
    <row r="593" spans="1:5" ht="13.5">
      <c r="A593" s="98" t="s">
        <v>446</v>
      </c>
      <c r="B593" s="100"/>
      <c r="C593" s="100"/>
      <c r="D593" s="24"/>
      <c r="E593" s="100"/>
    </row>
    <row r="594" spans="1:5" ht="13.5">
      <c r="A594" s="98" t="s">
        <v>447</v>
      </c>
      <c r="B594" s="102">
        <f>SUM(B595:B596)</f>
        <v>1288</v>
      </c>
      <c r="C594" s="102">
        <f>SUM(C595:C596)</f>
        <v>200</v>
      </c>
      <c r="D594" s="24">
        <f>C594/B594</f>
        <v>0.15527950310559005</v>
      </c>
      <c r="E594" s="100"/>
    </row>
    <row r="595" spans="1:5" ht="13.5">
      <c r="A595" s="98" t="s">
        <v>448</v>
      </c>
      <c r="B595" s="100">
        <v>1288</v>
      </c>
      <c r="C595" s="100">
        <v>192</v>
      </c>
      <c r="D595" s="24">
        <f>C595/B595</f>
        <v>0.14906832298136646</v>
      </c>
      <c r="E595" s="100"/>
    </row>
    <row r="596" spans="1:5" ht="13.5">
      <c r="A596" s="98" t="s">
        <v>449</v>
      </c>
      <c r="B596" s="100"/>
      <c r="C596" s="100">
        <v>8</v>
      </c>
      <c r="D596" s="24"/>
      <c r="E596" s="100"/>
    </row>
    <row r="597" spans="1:5" ht="13.5">
      <c r="A597" s="98" t="s">
        <v>450</v>
      </c>
      <c r="B597" s="102">
        <f>SUM(B598:B599)</f>
        <v>0</v>
      </c>
      <c r="C597" s="102">
        <f>SUM(C598:C599)</f>
        <v>0</v>
      </c>
      <c r="D597" s="24"/>
      <c r="E597" s="100"/>
    </row>
    <row r="598" spans="1:5" ht="13.5">
      <c r="A598" s="98" t="s">
        <v>451</v>
      </c>
      <c r="B598" s="100"/>
      <c r="C598" s="100"/>
      <c r="D598" s="24"/>
      <c r="E598" s="100"/>
    </row>
    <row r="599" spans="1:5" ht="13.5">
      <c r="A599" s="98" t="s">
        <v>452</v>
      </c>
      <c r="B599" s="100"/>
      <c r="C599" s="100"/>
      <c r="D599" s="24"/>
      <c r="E599" s="100"/>
    </row>
    <row r="600" spans="1:5" ht="13.5">
      <c r="A600" s="98" t="s">
        <v>453</v>
      </c>
      <c r="B600" s="102">
        <f>SUM(B601:B602)</f>
        <v>29</v>
      </c>
      <c r="C600" s="102">
        <f>SUM(C601:C602)</f>
        <v>13</v>
      </c>
      <c r="D600" s="24">
        <f>C600/B600</f>
        <v>0.4482758620689655</v>
      </c>
      <c r="E600" s="100"/>
    </row>
    <row r="601" spans="1:5" ht="13.5">
      <c r="A601" s="98" t="s">
        <v>454</v>
      </c>
      <c r="B601" s="100">
        <v>20</v>
      </c>
      <c r="C601" s="100">
        <v>7</v>
      </c>
      <c r="D601" s="24">
        <f>C601/B601</f>
        <v>0.35</v>
      </c>
      <c r="E601" s="100"/>
    </row>
    <row r="602" spans="1:5" ht="13.5">
      <c r="A602" s="98" t="s">
        <v>455</v>
      </c>
      <c r="B602" s="100">
        <v>9</v>
      </c>
      <c r="C602" s="100">
        <v>6</v>
      </c>
      <c r="D602" s="24">
        <f>C602/B602</f>
        <v>0.6666666666666666</v>
      </c>
      <c r="E602" s="100"/>
    </row>
    <row r="603" spans="1:5" ht="13.5">
      <c r="A603" s="98" t="s">
        <v>456</v>
      </c>
      <c r="B603" s="102">
        <f>SUM(B604:B605)</f>
        <v>0</v>
      </c>
      <c r="C603" s="102">
        <f>SUM(C604:C605)</f>
        <v>0</v>
      </c>
      <c r="D603" s="24"/>
      <c r="E603" s="100"/>
    </row>
    <row r="604" spans="1:5" ht="13.5">
      <c r="A604" s="98" t="s">
        <v>457</v>
      </c>
      <c r="B604" s="100"/>
      <c r="C604" s="100"/>
      <c r="D604" s="24"/>
      <c r="E604" s="100"/>
    </row>
    <row r="605" spans="1:5" ht="13.5">
      <c r="A605" s="98" t="s">
        <v>458</v>
      </c>
      <c r="B605" s="100"/>
      <c r="C605" s="100"/>
      <c r="D605" s="24"/>
      <c r="E605" s="100"/>
    </row>
    <row r="606" spans="1:5" ht="13.5">
      <c r="A606" s="98" t="s">
        <v>459</v>
      </c>
      <c r="B606" s="102">
        <f>SUM(B607:B608)</f>
        <v>0</v>
      </c>
      <c r="C606" s="102">
        <f>SUM(C607:C608)</f>
        <v>0</v>
      </c>
      <c r="D606" s="24"/>
      <c r="E606" s="100"/>
    </row>
    <row r="607" spans="1:5" ht="13.5">
      <c r="A607" s="98" t="s">
        <v>460</v>
      </c>
      <c r="B607" s="100"/>
      <c r="C607" s="100"/>
      <c r="D607" s="24"/>
      <c r="E607" s="100"/>
    </row>
    <row r="608" spans="1:5" ht="13.5">
      <c r="A608" s="98" t="s">
        <v>461</v>
      </c>
      <c r="B608" s="100"/>
      <c r="C608" s="100"/>
      <c r="D608" s="24"/>
      <c r="E608" s="100"/>
    </row>
    <row r="609" spans="1:5" ht="13.5">
      <c r="A609" s="98" t="s">
        <v>462</v>
      </c>
      <c r="B609" s="102">
        <f>SUM(B610:B612)</f>
        <v>277</v>
      </c>
      <c r="C609" s="102">
        <f>SUM(C610:C612)</f>
        <v>9</v>
      </c>
      <c r="D609" s="24">
        <f>C609/B609</f>
        <v>0.032490974729241874</v>
      </c>
      <c r="E609" s="100"/>
    </row>
    <row r="610" spans="1:5" ht="13.5">
      <c r="A610" s="98" t="s">
        <v>463</v>
      </c>
      <c r="B610" s="100"/>
      <c r="C610" s="100"/>
      <c r="D610" s="24"/>
      <c r="E610" s="100"/>
    </row>
    <row r="611" spans="1:5" ht="13.5">
      <c r="A611" s="98" t="s">
        <v>464</v>
      </c>
      <c r="B611" s="100">
        <v>277</v>
      </c>
      <c r="C611" s="100">
        <v>9</v>
      </c>
      <c r="D611" s="24">
        <f>C611/B611</f>
        <v>0.032490974729241874</v>
      </c>
      <c r="E611" s="100"/>
    </row>
    <row r="612" spans="1:5" ht="13.5">
      <c r="A612" s="98" t="s">
        <v>465</v>
      </c>
      <c r="B612" s="100"/>
      <c r="C612" s="100"/>
      <c r="D612" s="24"/>
      <c r="E612" s="100"/>
    </row>
    <row r="613" spans="1:5" ht="13.5">
      <c r="A613" s="98" t="s">
        <v>466</v>
      </c>
      <c r="B613" s="102">
        <f>SUM(B614:B616)</f>
        <v>0</v>
      </c>
      <c r="C613" s="102">
        <f>SUM(C614:C616)</f>
        <v>0</v>
      </c>
      <c r="D613" s="24"/>
      <c r="E613" s="100"/>
    </row>
    <row r="614" spans="1:5" ht="13.5">
      <c r="A614" s="98" t="s">
        <v>467</v>
      </c>
      <c r="B614" s="100"/>
      <c r="C614" s="100"/>
      <c r="D614" s="24"/>
      <c r="E614" s="100"/>
    </row>
    <row r="615" spans="1:5" ht="13.5">
      <c r="A615" s="98" t="s">
        <v>468</v>
      </c>
      <c r="B615" s="100"/>
      <c r="C615" s="100"/>
      <c r="D615" s="24"/>
      <c r="E615" s="109"/>
    </row>
    <row r="616" spans="1:5" ht="13.5">
      <c r="A616" s="98" t="s">
        <v>469</v>
      </c>
      <c r="B616" s="100"/>
      <c r="C616" s="100"/>
      <c r="D616" s="24"/>
      <c r="E616" s="100"/>
    </row>
    <row r="617" spans="1:5" ht="13.5">
      <c r="A617" s="111" t="s">
        <v>470</v>
      </c>
      <c r="B617" s="102">
        <f>SUM(B618:B624)</f>
        <v>1</v>
      </c>
      <c r="C617" s="102">
        <f>SUM(C618:C624)</f>
        <v>0</v>
      </c>
      <c r="D617" s="24">
        <f>C617/B617</f>
        <v>0</v>
      </c>
      <c r="E617" s="100"/>
    </row>
    <row r="618" spans="1:5" ht="13.5">
      <c r="A618" s="98" t="s">
        <v>38</v>
      </c>
      <c r="B618" s="100"/>
      <c r="C618" s="100"/>
      <c r="D618" s="24"/>
      <c r="E618" s="100"/>
    </row>
    <row r="619" spans="1:5" ht="13.5">
      <c r="A619" s="98" t="s">
        <v>39</v>
      </c>
      <c r="B619" s="100">
        <v>1</v>
      </c>
      <c r="C619" s="100"/>
      <c r="D619" s="24">
        <f>C619/B619</f>
        <v>0</v>
      </c>
      <c r="E619" s="100"/>
    </row>
    <row r="620" spans="1:5" ht="13.5">
      <c r="A620" s="98" t="s">
        <v>40</v>
      </c>
      <c r="B620" s="100"/>
      <c r="C620" s="100"/>
      <c r="D620" s="24"/>
      <c r="E620" s="100"/>
    </row>
    <row r="621" spans="1:5" ht="13.5">
      <c r="A621" s="98" t="s">
        <v>471</v>
      </c>
      <c r="B621" s="100"/>
      <c r="C621" s="100"/>
      <c r="D621" s="24"/>
      <c r="E621" s="100"/>
    </row>
    <row r="622" spans="1:5" ht="13.5">
      <c r="A622" s="98" t="s">
        <v>472</v>
      </c>
      <c r="B622" s="100"/>
      <c r="C622" s="100"/>
      <c r="D622" s="24"/>
      <c r="E622" s="100"/>
    </row>
    <row r="623" spans="1:5" ht="13.5">
      <c r="A623" s="98" t="s">
        <v>47</v>
      </c>
      <c r="B623" s="100"/>
      <c r="C623" s="100"/>
      <c r="D623" s="24"/>
      <c r="E623" s="100"/>
    </row>
    <row r="624" spans="1:5" ht="13.5">
      <c r="A624" s="98" t="s">
        <v>473</v>
      </c>
      <c r="B624" s="100"/>
      <c r="C624" s="100"/>
      <c r="D624" s="24"/>
      <c r="E624" s="100"/>
    </row>
    <row r="625" spans="1:5" ht="13.5">
      <c r="A625" s="98" t="s">
        <v>474</v>
      </c>
      <c r="B625" s="102">
        <f>SUM(B626:B627)</f>
        <v>0</v>
      </c>
      <c r="C625" s="102">
        <f>SUM(C626:C627)</f>
        <v>0</v>
      </c>
      <c r="D625" s="24"/>
      <c r="E625" s="100"/>
    </row>
    <row r="626" spans="1:5" ht="13.5">
      <c r="A626" s="98" t="s">
        <v>475</v>
      </c>
      <c r="B626" s="100"/>
      <c r="C626" s="100"/>
      <c r="D626" s="24"/>
      <c r="E626" s="100"/>
    </row>
    <row r="627" spans="1:5" ht="13.5">
      <c r="A627" s="98" t="s">
        <v>476</v>
      </c>
      <c r="B627" s="100"/>
      <c r="C627" s="100"/>
      <c r="D627" s="24"/>
      <c r="E627" s="100"/>
    </row>
    <row r="628" spans="1:5" ht="13.5">
      <c r="A628" s="98" t="s">
        <v>477</v>
      </c>
      <c r="B628" s="100">
        <v>85</v>
      </c>
      <c r="C628" s="100"/>
      <c r="D628" s="24">
        <f>C628/B628</f>
        <v>0</v>
      </c>
      <c r="E628" s="100"/>
    </row>
    <row r="629" spans="1:5" ht="13.5">
      <c r="A629" s="98" t="s">
        <v>478</v>
      </c>
      <c r="B629" s="100">
        <f>SUM(B630,B635,B649,B653,B665,B668,B672,B677,B681,B685,B688,B697,B698)</f>
        <v>1664</v>
      </c>
      <c r="C629" s="100">
        <f>SUM(C630,C635,C649,C653,C665,C668,C672,C677,C681,C685,C688,C697,C698)</f>
        <v>869</v>
      </c>
      <c r="D629" s="24">
        <f>C629/B629</f>
        <v>0.5222355769230769</v>
      </c>
      <c r="E629" s="100"/>
    </row>
    <row r="630" spans="1:5" ht="13.5">
      <c r="A630" s="98" t="s">
        <v>479</v>
      </c>
      <c r="B630" s="102">
        <f>SUM(B631:B634)</f>
        <v>28</v>
      </c>
      <c r="C630" s="102">
        <f>SUM(C631:C634)</f>
        <v>47</v>
      </c>
      <c r="D630" s="24">
        <f>C630/B630</f>
        <v>1.6785714285714286</v>
      </c>
      <c r="E630" s="100"/>
    </row>
    <row r="631" spans="1:5" ht="13.5">
      <c r="A631" s="98" t="s">
        <v>38</v>
      </c>
      <c r="B631" s="100">
        <v>28</v>
      </c>
      <c r="C631" s="100">
        <v>47</v>
      </c>
      <c r="D631" s="24">
        <f>C631/B631</f>
        <v>1.6785714285714286</v>
      </c>
      <c r="E631" s="100"/>
    </row>
    <row r="632" spans="1:5" ht="13.5">
      <c r="A632" s="98" t="s">
        <v>39</v>
      </c>
      <c r="B632" s="100"/>
      <c r="C632" s="100"/>
      <c r="D632" s="24"/>
      <c r="E632" s="100"/>
    </row>
    <row r="633" spans="1:5" ht="13.5">
      <c r="A633" s="98" t="s">
        <v>40</v>
      </c>
      <c r="B633" s="100"/>
      <c r="C633" s="100"/>
      <c r="D633" s="24"/>
      <c r="E633" s="100"/>
    </row>
    <row r="634" spans="1:5" ht="13.5">
      <c r="A634" s="98" t="s">
        <v>480</v>
      </c>
      <c r="B634" s="100"/>
      <c r="C634" s="100"/>
      <c r="D634" s="24"/>
      <c r="E634" s="100"/>
    </row>
    <row r="635" spans="1:5" ht="13.5">
      <c r="A635" s="98" t="s">
        <v>481</v>
      </c>
      <c r="B635" s="102">
        <f>SUM(B636:B648)</f>
        <v>0</v>
      </c>
      <c r="C635" s="102">
        <f>SUM(C636:C648)</f>
        <v>0</v>
      </c>
      <c r="D635" s="24"/>
      <c r="E635" s="100"/>
    </row>
    <row r="636" spans="1:5" ht="13.5">
      <c r="A636" s="98" t="s">
        <v>482</v>
      </c>
      <c r="B636" s="100"/>
      <c r="C636" s="100"/>
      <c r="D636" s="24"/>
      <c r="E636" s="109"/>
    </row>
    <row r="637" spans="1:5" ht="13.5">
      <c r="A637" s="98" t="s">
        <v>483</v>
      </c>
      <c r="B637" s="100"/>
      <c r="C637" s="100"/>
      <c r="D637" s="24"/>
      <c r="E637" s="109"/>
    </row>
    <row r="638" spans="1:5" ht="13.5">
      <c r="A638" s="98" t="s">
        <v>484</v>
      </c>
      <c r="B638" s="100"/>
      <c r="C638" s="100"/>
      <c r="D638" s="24"/>
      <c r="E638" s="109"/>
    </row>
    <row r="639" spans="1:5" ht="13.5">
      <c r="A639" s="98" t="s">
        <v>485</v>
      </c>
      <c r="B639" s="100"/>
      <c r="C639" s="100"/>
      <c r="D639" s="24"/>
      <c r="E639" s="100"/>
    </row>
    <row r="640" spans="1:5" ht="13.5">
      <c r="A640" s="98" t="s">
        <v>486</v>
      </c>
      <c r="B640" s="100"/>
      <c r="C640" s="100"/>
      <c r="D640" s="24"/>
      <c r="E640" s="100"/>
    </row>
    <row r="641" spans="1:5" ht="13.5">
      <c r="A641" s="98" t="s">
        <v>487</v>
      </c>
      <c r="B641" s="100"/>
      <c r="C641" s="100"/>
      <c r="D641" s="24"/>
      <c r="E641" s="100"/>
    </row>
    <row r="642" spans="1:5" ht="13.5">
      <c r="A642" s="98" t="s">
        <v>488</v>
      </c>
      <c r="B642" s="100"/>
      <c r="C642" s="100"/>
      <c r="D642" s="24"/>
      <c r="E642" s="100"/>
    </row>
    <row r="643" spans="1:5" ht="13.5">
      <c r="A643" s="98" t="s">
        <v>489</v>
      </c>
      <c r="B643" s="100"/>
      <c r="C643" s="100"/>
      <c r="D643" s="24"/>
      <c r="E643" s="100"/>
    </row>
    <row r="644" spans="1:5" ht="13.5">
      <c r="A644" s="98" t="s">
        <v>490</v>
      </c>
      <c r="B644" s="100"/>
      <c r="C644" s="100"/>
      <c r="D644" s="24"/>
      <c r="E644" s="100"/>
    </row>
    <row r="645" spans="1:5" ht="13.5">
      <c r="A645" s="98" t="s">
        <v>491</v>
      </c>
      <c r="B645" s="100"/>
      <c r="C645" s="100"/>
      <c r="D645" s="24"/>
      <c r="E645" s="100"/>
    </row>
    <row r="646" spans="1:5" ht="13.5">
      <c r="A646" s="98" t="s">
        <v>492</v>
      </c>
      <c r="B646" s="100"/>
      <c r="C646" s="100"/>
      <c r="D646" s="24"/>
      <c r="E646" s="109"/>
    </row>
    <row r="647" spans="1:5" ht="13.5">
      <c r="A647" s="98" t="s">
        <v>493</v>
      </c>
      <c r="B647" s="100"/>
      <c r="C647" s="100"/>
      <c r="D647" s="24"/>
      <c r="E647" s="109"/>
    </row>
    <row r="648" spans="1:5" ht="13.5">
      <c r="A648" s="98" t="s">
        <v>494</v>
      </c>
      <c r="B648" s="100"/>
      <c r="C648" s="100"/>
      <c r="D648" s="24"/>
      <c r="E648" s="109"/>
    </row>
    <row r="649" spans="1:5" ht="13.5">
      <c r="A649" s="98" t="s">
        <v>495</v>
      </c>
      <c r="B649" s="112">
        <f>SUM(B650:B652)</f>
        <v>219</v>
      </c>
      <c r="C649" s="112">
        <f>SUM(C650:C652)</f>
        <v>117</v>
      </c>
      <c r="D649" s="24">
        <f>C649/B649</f>
        <v>0.5342465753424658</v>
      </c>
      <c r="E649" s="109"/>
    </row>
    <row r="650" spans="1:5" ht="13.5">
      <c r="A650" s="98" t="s">
        <v>496</v>
      </c>
      <c r="B650" s="100">
        <v>175</v>
      </c>
      <c r="C650" s="100">
        <v>82</v>
      </c>
      <c r="D650" s="24">
        <f>C650/B650</f>
        <v>0.4685714285714286</v>
      </c>
      <c r="E650" s="109"/>
    </row>
    <row r="651" spans="1:5" ht="13.5">
      <c r="A651" s="98" t="s">
        <v>497</v>
      </c>
      <c r="B651" s="100">
        <v>44</v>
      </c>
      <c r="C651" s="100">
        <v>35</v>
      </c>
      <c r="D651" s="24">
        <f>C651/B651</f>
        <v>0.7954545454545454</v>
      </c>
      <c r="E651" s="109"/>
    </row>
    <row r="652" spans="1:5" ht="13.5">
      <c r="A652" s="98" t="s">
        <v>498</v>
      </c>
      <c r="B652" s="100"/>
      <c r="C652" s="100"/>
      <c r="D652" s="24"/>
      <c r="E652" s="109"/>
    </row>
    <row r="653" spans="1:5" ht="13.5">
      <c r="A653" s="98" t="s">
        <v>499</v>
      </c>
      <c r="B653" s="112">
        <f>SUM(B654:B664)</f>
        <v>1056</v>
      </c>
      <c r="C653" s="112">
        <f>SUM(C654:C664)</f>
        <v>200</v>
      </c>
      <c r="D653" s="24">
        <f>C653/B653</f>
        <v>0.1893939393939394</v>
      </c>
      <c r="E653" s="109"/>
    </row>
    <row r="654" spans="1:5" ht="13.5">
      <c r="A654" s="98" t="s">
        <v>500</v>
      </c>
      <c r="B654" s="100"/>
      <c r="C654" s="100"/>
      <c r="D654" s="24"/>
      <c r="E654" s="109"/>
    </row>
    <row r="655" spans="1:5" ht="13.5">
      <c r="A655" s="98" t="s">
        <v>501</v>
      </c>
      <c r="B655" s="100">
        <v>160</v>
      </c>
      <c r="C655" s="100">
        <v>119</v>
      </c>
      <c r="D655" s="24">
        <f>C655/B655</f>
        <v>0.74375</v>
      </c>
      <c r="E655" s="100"/>
    </row>
    <row r="656" spans="1:5" ht="13.5">
      <c r="A656" s="98" t="s">
        <v>502</v>
      </c>
      <c r="B656" s="100"/>
      <c r="C656" s="100"/>
      <c r="D656" s="24"/>
      <c r="E656" s="100"/>
    </row>
    <row r="657" spans="1:5" ht="13.5">
      <c r="A657" s="98" t="s">
        <v>503</v>
      </c>
      <c r="B657" s="100"/>
      <c r="C657" s="100"/>
      <c r="D657" s="24"/>
      <c r="E657" s="100"/>
    </row>
    <row r="658" spans="1:5" ht="13.5">
      <c r="A658" s="98" t="s">
        <v>504</v>
      </c>
      <c r="B658" s="100"/>
      <c r="C658" s="100"/>
      <c r="D658" s="24"/>
      <c r="E658" s="100"/>
    </row>
    <row r="659" spans="1:5" ht="13.5">
      <c r="A659" s="98" t="s">
        <v>505</v>
      </c>
      <c r="B659" s="100"/>
      <c r="C659" s="100"/>
      <c r="D659" s="24"/>
      <c r="E659" s="100"/>
    </row>
    <row r="660" spans="1:5" ht="13.5">
      <c r="A660" s="98" t="s">
        <v>506</v>
      </c>
      <c r="B660" s="100"/>
      <c r="C660" s="100"/>
      <c r="D660" s="24"/>
      <c r="E660" s="100"/>
    </row>
    <row r="661" spans="1:5" ht="13.5">
      <c r="A661" s="98" t="s">
        <v>507</v>
      </c>
      <c r="B661" s="100">
        <v>727</v>
      </c>
      <c r="C661" s="100">
        <v>81</v>
      </c>
      <c r="D661" s="24">
        <f>C661/B661</f>
        <v>0.11141678129298486</v>
      </c>
      <c r="E661" s="100"/>
    </row>
    <row r="662" spans="1:5" ht="13.5">
      <c r="A662" s="98" t="s">
        <v>508</v>
      </c>
      <c r="B662" s="100"/>
      <c r="C662" s="100"/>
      <c r="D662" s="24"/>
      <c r="E662" s="100"/>
    </row>
    <row r="663" spans="1:5" ht="13.5">
      <c r="A663" s="98" t="s">
        <v>509</v>
      </c>
      <c r="B663" s="100">
        <v>169</v>
      </c>
      <c r="C663" s="100"/>
      <c r="D663" s="24">
        <f>C663/B663</f>
        <v>0</v>
      </c>
      <c r="E663" s="100"/>
    </row>
    <row r="664" spans="1:5" ht="13.5">
      <c r="A664" s="98" t="s">
        <v>510</v>
      </c>
      <c r="B664" s="100"/>
      <c r="C664" s="100"/>
      <c r="D664" s="24"/>
      <c r="E664" s="100"/>
    </row>
    <row r="665" spans="1:5" ht="13.5">
      <c r="A665" s="98" t="s">
        <v>511</v>
      </c>
      <c r="B665" s="102">
        <f>SUM(B666:B667)</f>
        <v>1</v>
      </c>
      <c r="C665" s="102">
        <f>SUM(C666:C667)</f>
        <v>0</v>
      </c>
      <c r="D665" s="24">
        <f>C665/B665</f>
        <v>0</v>
      </c>
      <c r="E665" s="100"/>
    </row>
    <row r="666" spans="1:5" ht="13.5">
      <c r="A666" s="98" t="s">
        <v>512</v>
      </c>
      <c r="B666" s="100">
        <v>1</v>
      </c>
      <c r="C666" s="100"/>
      <c r="D666" s="24">
        <f>C666/B666</f>
        <v>0</v>
      </c>
      <c r="E666" s="100"/>
    </row>
    <row r="667" spans="1:5" ht="13.5">
      <c r="A667" s="98" t="s">
        <v>513</v>
      </c>
      <c r="B667" s="100"/>
      <c r="C667" s="100"/>
      <c r="D667" s="24"/>
      <c r="E667" s="100"/>
    </row>
    <row r="668" spans="1:5" ht="13.5">
      <c r="A668" s="98" t="s">
        <v>514</v>
      </c>
      <c r="B668" s="102">
        <f>SUM(B669:B671)</f>
        <v>50</v>
      </c>
      <c r="C668" s="102">
        <f>SUM(C669:C671)</f>
        <v>135</v>
      </c>
      <c r="D668" s="24">
        <f>C668/B668</f>
        <v>2.7</v>
      </c>
      <c r="E668" s="100"/>
    </row>
    <row r="669" spans="1:5" ht="13.5">
      <c r="A669" s="98" t="s">
        <v>515</v>
      </c>
      <c r="B669" s="100"/>
      <c r="C669" s="100"/>
      <c r="D669" s="24"/>
      <c r="E669" s="100"/>
    </row>
    <row r="670" spans="1:5" ht="13.5">
      <c r="A670" s="98" t="s">
        <v>516</v>
      </c>
      <c r="B670" s="100"/>
      <c r="C670" s="100"/>
      <c r="D670" s="24"/>
      <c r="E670" s="100"/>
    </row>
    <row r="671" spans="1:5" ht="13.5">
      <c r="A671" s="98" t="s">
        <v>517</v>
      </c>
      <c r="B671" s="100">
        <v>50</v>
      </c>
      <c r="C671" s="100">
        <v>135</v>
      </c>
      <c r="D671" s="24">
        <f>C671/B671</f>
        <v>2.7</v>
      </c>
      <c r="E671" s="100"/>
    </row>
    <row r="672" spans="1:5" ht="13.5">
      <c r="A672" s="98" t="s">
        <v>518</v>
      </c>
      <c r="B672" s="102">
        <f>SUM(B673:B676)</f>
        <v>310</v>
      </c>
      <c r="C672" s="102">
        <f>SUM(C673:C676)</f>
        <v>370</v>
      </c>
      <c r="D672" s="24">
        <f>C672/B672</f>
        <v>1.1935483870967742</v>
      </c>
      <c r="E672" s="100"/>
    </row>
    <row r="673" spans="1:5" ht="13.5">
      <c r="A673" s="98" t="s">
        <v>519</v>
      </c>
      <c r="B673" s="100">
        <v>310</v>
      </c>
      <c r="C673" s="100">
        <v>370</v>
      </c>
      <c r="D673" s="24">
        <f>C673/B673</f>
        <v>1.1935483870967742</v>
      </c>
      <c r="E673" s="100"/>
    </row>
    <row r="674" spans="1:5" ht="13.5">
      <c r="A674" s="98" t="s">
        <v>520</v>
      </c>
      <c r="B674" s="100"/>
      <c r="C674" s="100"/>
      <c r="D674" s="24"/>
      <c r="E674" s="100"/>
    </row>
    <row r="675" spans="1:5" ht="13.5">
      <c r="A675" s="98" t="s">
        <v>521</v>
      </c>
      <c r="B675" s="100"/>
      <c r="C675" s="100"/>
      <c r="D675" s="24"/>
      <c r="E675" s="100"/>
    </row>
    <row r="676" spans="1:5" ht="13.5">
      <c r="A676" s="98" t="s">
        <v>522</v>
      </c>
      <c r="B676" s="100"/>
      <c r="C676" s="100"/>
      <c r="D676" s="24"/>
      <c r="E676" s="100"/>
    </row>
    <row r="677" spans="1:5" ht="13.5">
      <c r="A677" s="98" t="s">
        <v>523</v>
      </c>
      <c r="B677" s="102">
        <f>SUM(B678:B680)</f>
        <v>0</v>
      </c>
      <c r="C677" s="102">
        <f>SUM(C678:C680)</f>
        <v>0</v>
      </c>
      <c r="D677" s="24"/>
      <c r="E677" s="100"/>
    </row>
    <row r="678" spans="1:5" ht="13.5">
      <c r="A678" s="98" t="s">
        <v>524</v>
      </c>
      <c r="B678" s="100"/>
      <c r="C678" s="100"/>
      <c r="D678" s="24"/>
      <c r="E678" s="100"/>
    </row>
    <row r="679" spans="1:5" ht="13.5">
      <c r="A679" s="98" t="s">
        <v>525</v>
      </c>
      <c r="B679" s="100"/>
      <c r="C679" s="100"/>
      <c r="D679" s="24"/>
      <c r="E679" s="100"/>
    </row>
    <row r="680" spans="1:5" ht="13.5">
      <c r="A680" s="98" t="s">
        <v>526</v>
      </c>
      <c r="B680" s="100"/>
      <c r="C680" s="100"/>
      <c r="D680" s="24"/>
      <c r="E680" s="100"/>
    </row>
    <row r="681" spans="1:5" ht="13.5">
      <c r="A681" s="98" t="s">
        <v>527</v>
      </c>
      <c r="B681" s="102">
        <f>SUM(B682:B684)</f>
        <v>0</v>
      </c>
      <c r="C681" s="102">
        <f>SUM(C682:C684)</f>
        <v>0</v>
      </c>
      <c r="D681" s="24"/>
      <c r="E681" s="100"/>
    </row>
    <row r="682" spans="1:5" ht="13.5">
      <c r="A682" s="98" t="s">
        <v>528</v>
      </c>
      <c r="B682" s="100"/>
      <c r="C682" s="100"/>
      <c r="D682" s="24"/>
      <c r="E682" s="100"/>
    </row>
    <row r="683" spans="1:5" ht="13.5">
      <c r="A683" s="98" t="s">
        <v>529</v>
      </c>
      <c r="B683" s="100"/>
      <c r="C683" s="100"/>
      <c r="D683" s="24"/>
      <c r="E683" s="100"/>
    </row>
    <row r="684" spans="1:5" ht="13.5">
      <c r="A684" s="98" t="s">
        <v>530</v>
      </c>
      <c r="B684" s="100"/>
      <c r="C684" s="100"/>
      <c r="D684" s="24"/>
      <c r="E684" s="100"/>
    </row>
    <row r="685" spans="1:5" ht="13.5">
      <c r="A685" s="98" t="s">
        <v>531</v>
      </c>
      <c r="B685" s="102">
        <f>SUM(B686:B687)</f>
        <v>0</v>
      </c>
      <c r="C685" s="102">
        <f>SUM(C686:C687)</f>
        <v>0</v>
      </c>
      <c r="D685" s="24"/>
      <c r="E685" s="100"/>
    </row>
    <row r="686" spans="1:5" ht="13.5">
      <c r="A686" s="98" t="s">
        <v>532</v>
      </c>
      <c r="B686" s="100"/>
      <c r="C686" s="100"/>
      <c r="D686" s="24"/>
      <c r="E686" s="100"/>
    </row>
    <row r="687" spans="1:5" ht="13.5">
      <c r="A687" s="98" t="s">
        <v>533</v>
      </c>
      <c r="B687" s="100"/>
      <c r="C687" s="100"/>
      <c r="D687" s="24"/>
      <c r="E687" s="100"/>
    </row>
    <row r="688" spans="1:5" ht="13.5">
      <c r="A688" s="98" t="s">
        <v>534</v>
      </c>
      <c r="B688" s="102">
        <f>SUM(B689:B696)</f>
        <v>0</v>
      </c>
      <c r="C688" s="102">
        <f>SUM(C689:C696)</f>
        <v>0</v>
      </c>
      <c r="D688" s="24"/>
      <c r="E688" s="100"/>
    </row>
    <row r="689" spans="1:5" ht="13.5">
      <c r="A689" s="98" t="s">
        <v>38</v>
      </c>
      <c r="B689" s="100"/>
      <c r="C689" s="100"/>
      <c r="D689" s="24"/>
      <c r="E689" s="100"/>
    </row>
    <row r="690" spans="1:5" ht="13.5">
      <c r="A690" s="98" t="s">
        <v>39</v>
      </c>
      <c r="B690" s="100"/>
      <c r="C690" s="100"/>
      <c r="D690" s="24"/>
      <c r="E690" s="100"/>
    </row>
    <row r="691" spans="1:5" ht="13.5">
      <c r="A691" s="98" t="s">
        <v>40</v>
      </c>
      <c r="B691" s="100"/>
      <c r="C691" s="100"/>
      <c r="D691" s="24"/>
      <c r="E691" s="100"/>
    </row>
    <row r="692" spans="1:5" ht="13.5">
      <c r="A692" s="98" t="s">
        <v>79</v>
      </c>
      <c r="B692" s="100"/>
      <c r="C692" s="100"/>
      <c r="D692" s="24"/>
      <c r="E692" s="100"/>
    </row>
    <row r="693" spans="1:5" ht="13.5">
      <c r="A693" s="98" t="s">
        <v>535</v>
      </c>
      <c r="B693" s="100"/>
      <c r="C693" s="100"/>
      <c r="D693" s="24"/>
      <c r="E693" s="100"/>
    </row>
    <row r="694" spans="1:5" ht="13.5">
      <c r="A694" s="98" t="s">
        <v>536</v>
      </c>
      <c r="B694" s="100"/>
      <c r="C694" s="100"/>
      <c r="D694" s="24"/>
      <c r="E694" s="100"/>
    </row>
    <row r="695" spans="1:5" ht="13.5">
      <c r="A695" s="98" t="s">
        <v>47</v>
      </c>
      <c r="B695" s="100"/>
      <c r="C695" s="100"/>
      <c r="D695" s="24"/>
      <c r="E695" s="100"/>
    </row>
    <row r="696" spans="1:5" ht="13.5">
      <c r="A696" s="98" t="s">
        <v>537</v>
      </c>
      <c r="B696" s="100"/>
      <c r="C696" s="100"/>
      <c r="D696" s="24"/>
      <c r="E696" s="100"/>
    </row>
    <row r="697" spans="1:5" ht="13.5">
      <c r="A697" s="98" t="s">
        <v>538</v>
      </c>
      <c r="B697" s="100"/>
      <c r="C697" s="100"/>
      <c r="D697" s="24"/>
      <c r="E697" s="100"/>
    </row>
    <row r="698" spans="1:5" ht="13.5">
      <c r="A698" s="113" t="s">
        <v>539</v>
      </c>
      <c r="B698" s="100"/>
      <c r="C698" s="100"/>
      <c r="D698" s="24"/>
      <c r="E698" s="100"/>
    </row>
    <row r="699" spans="1:5" ht="13.5">
      <c r="A699" s="98" t="s">
        <v>540</v>
      </c>
      <c r="B699" s="100">
        <f>SUM(B700,B710,B714,B723,B728,B735,B741,B744,B747,B748,B749,B755,B756,B757,B772)</f>
        <v>470</v>
      </c>
      <c r="C699" s="100">
        <f>SUM(C700,C710,C714,C723,C728,C735,C741,C744,C747,C748,C749,C755,C756,C757,C772)</f>
        <v>0</v>
      </c>
      <c r="D699" s="24">
        <f>C699/B699</f>
        <v>0</v>
      </c>
      <c r="E699" s="100"/>
    </row>
    <row r="700" spans="1:5" ht="13.5">
      <c r="A700" s="113" t="s">
        <v>541</v>
      </c>
      <c r="B700" s="102">
        <f>SUM(B701:B709)</f>
        <v>0</v>
      </c>
      <c r="C700" s="102">
        <f>SUM(C701:C709)</f>
        <v>0</v>
      </c>
      <c r="D700" s="24"/>
      <c r="E700" s="100"/>
    </row>
    <row r="701" spans="1:5" ht="13.5">
      <c r="A701" s="113" t="s">
        <v>38</v>
      </c>
      <c r="B701" s="100"/>
      <c r="C701" s="100"/>
      <c r="D701" s="24"/>
      <c r="E701" s="100"/>
    </row>
    <row r="702" spans="1:5" ht="13.5">
      <c r="A702" s="113" t="s">
        <v>39</v>
      </c>
      <c r="B702" s="100"/>
      <c r="C702" s="100"/>
      <c r="D702" s="24"/>
      <c r="E702" s="100"/>
    </row>
    <row r="703" spans="1:5" ht="13.5">
      <c r="A703" s="113" t="s">
        <v>40</v>
      </c>
      <c r="B703" s="100"/>
      <c r="C703" s="100"/>
      <c r="D703" s="24"/>
      <c r="E703" s="100"/>
    </row>
    <row r="704" spans="1:5" ht="13.5">
      <c r="A704" s="113" t="s">
        <v>542</v>
      </c>
      <c r="B704" s="100"/>
      <c r="C704" s="100"/>
      <c r="D704" s="24"/>
      <c r="E704" s="100"/>
    </row>
    <row r="705" spans="1:5" ht="13.5">
      <c r="A705" s="113" t="s">
        <v>543</v>
      </c>
      <c r="B705" s="100"/>
      <c r="C705" s="100"/>
      <c r="D705" s="24"/>
      <c r="E705" s="100"/>
    </row>
    <row r="706" spans="1:5" ht="13.5">
      <c r="A706" s="113" t="s">
        <v>544</v>
      </c>
      <c r="B706" s="100"/>
      <c r="C706" s="100"/>
      <c r="D706" s="24"/>
      <c r="E706" s="100"/>
    </row>
    <row r="707" spans="1:5" ht="13.5">
      <c r="A707" s="113" t="s">
        <v>545</v>
      </c>
      <c r="B707" s="100"/>
      <c r="C707" s="100"/>
      <c r="D707" s="24"/>
      <c r="E707" s="109"/>
    </row>
    <row r="708" spans="1:5" ht="13.5">
      <c r="A708" s="113" t="s">
        <v>546</v>
      </c>
      <c r="B708" s="100"/>
      <c r="C708" s="100"/>
      <c r="D708" s="24"/>
      <c r="E708" s="109"/>
    </row>
    <row r="709" spans="1:5" ht="13.5">
      <c r="A709" s="113" t="s">
        <v>547</v>
      </c>
      <c r="B709" s="100"/>
      <c r="C709" s="100"/>
      <c r="D709" s="24"/>
      <c r="E709" s="109"/>
    </row>
    <row r="710" spans="1:5" ht="13.5">
      <c r="A710" s="113" t="s">
        <v>548</v>
      </c>
      <c r="B710" s="114">
        <f>SUM(B711:B713)</f>
        <v>0</v>
      </c>
      <c r="C710" s="114">
        <f>SUM(C711:C713)</f>
        <v>0</v>
      </c>
      <c r="D710" s="24"/>
      <c r="E710" s="109"/>
    </row>
    <row r="711" spans="1:5" ht="13.5">
      <c r="A711" s="113" t="s">
        <v>549</v>
      </c>
      <c r="B711" s="115"/>
      <c r="C711" s="115"/>
      <c r="D711" s="24"/>
      <c r="E711" s="109"/>
    </row>
    <row r="712" spans="1:5" ht="13.5">
      <c r="A712" s="113" t="s">
        <v>550</v>
      </c>
      <c r="B712" s="115"/>
      <c r="C712" s="115"/>
      <c r="D712" s="24"/>
      <c r="E712" s="109"/>
    </row>
    <row r="713" spans="1:5" ht="13.5">
      <c r="A713" s="113" t="s">
        <v>551</v>
      </c>
      <c r="B713" s="115"/>
      <c r="C713" s="115"/>
      <c r="D713" s="24"/>
      <c r="E713" s="109"/>
    </row>
    <row r="714" spans="1:5" ht="13.5">
      <c r="A714" s="98" t="s">
        <v>552</v>
      </c>
      <c r="B714" s="114">
        <f>SUM(B715:B722)</f>
        <v>470</v>
      </c>
      <c r="C714" s="114">
        <f>SUM(C715:C722)</f>
        <v>0</v>
      </c>
      <c r="D714" s="24">
        <f>C714/B714</f>
        <v>0</v>
      </c>
      <c r="E714" s="109"/>
    </row>
    <row r="715" spans="1:5" ht="13.5">
      <c r="A715" s="113" t="s">
        <v>553</v>
      </c>
      <c r="B715" s="115"/>
      <c r="C715" s="115"/>
      <c r="D715" s="24"/>
      <c r="E715" s="109"/>
    </row>
    <row r="716" spans="1:5" ht="13.5">
      <c r="A716" s="98" t="s">
        <v>554</v>
      </c>
      <c r="B716" s="115">
        <v>455</v>
      </c>
      <c r="C716" s="115"/>
      <c r="D716" s="24">
        <f>C716/B716</f>
        <v>0</v>
      </c>
      <c r="E716" s="109"/>
    </row>
    <row r="717" spans="1:5" ht="13.5">
      <c r="A717" s="98" t="s">
        <v>555</v>
      </c>
      <c r="B717" s="115">
        <v>15</v>
      </c>
      <c r="C717" s="115"/>
      <c r="D717" s="24">
        <f>C717/B717</f>
        <v>0</v>
      </c>
      <c r="E717" s="109"/>
    </row>
    <row r="718" spans="1:5" ht="13.5">
      <c r="A718" s="113" t="s">
        <v>556</v>
      </c>
      <c r="B718" s="115"/>
      <c r="C718" s="115"/>
      <c r="D718" s="24"/>
      <c r="E718" s="109"/>
    </row>
    <row r="719" spans="1:5" ht="13.5">
      <c r="A719" s="113" t="s">
        <v>557</v>
      </c>
      <c r="B719" s="115"/>
      <c r="C719" s="115"/>
      <c r="D719" s="24"/>
      <c r="E719" s="109"/>
    </row>
    <row r="720" spans="1:5" ht="13.5">
      <c r="A720" s="113" t="s">
        <v>558</v>
      </c>
      <c r="B720" s="115"/>
      <c r="C720" s="115"/>
      <c r="D720" s="24"/>
      <c r="E720" s="109"/>
    </row>
    <row r="721" spans="1:5" ht="13.5">
      <c r="A721" s="113" t="s">
        <v>559</v>
      </c>
      <c r="B721" s="115"/>
      <c r="C721" s="115"/>
      <c r="D721" s="24"/>
      <c r="E721" s="109"/>
    </row>
    <row r="722" spans="1:5" ht="13.5">
      <c r="A722" s="113" t="s">
        <v>560</v>
      </c>
      <c r="B722" s="115"/>
      <c r="C722" s="115"/>
      <c r="D722" s="24"/>
      <c r="E722" s="109"/>
    </row>
    <row r="723" spans="1:5" ht="13.5">
      <c r="A723" s="113" t="s">
        <v>561</v>
      </c>
      <c r="B723" s="114">
        <f>SUM(B724:B727)</f>
        <v>0</v>
      </c>
      <c r="C723" s="114">
        <f>SUM(C724:C727)</f>
        <v>0</v>
      </c>
      <c r="D723" s="24"/>
      <c r="E723" s="109"/>
    </row>
    <row r="724" spans="1:5" ht="13.5">
      <c r="A724" s="113" t="s">
        <v>562</v>
      </c>
      <c r="B724" s="115"/>
      <c r="C724" s="115"/>
      <c r="D724" s="24"/>
      <c r="E724" s="109"/>
    </row>
    <row r="725" spans="1:5" ht="13.5">
      <c r="A725" s="113" t="s">
        <v>563</v>
      </c>
      <c r="B725" s="115"/>
      <c r="C725" s="115"/>
      <c r="D725" s="24"/>
      <c r="E725" s="100"/>
    </row>
    <row r="726" spans="1:5" ht="13.5">
      <c r="A726" s="113" t="s">
        <v>564</v>
      </c>
      <c r="B726" s="115"/>
      <c r="C726" s="115"/>
      <c r="D726" s="24"/>
      <c r="E726" s="100"/>
    </row>
    <row r="727" spans="1:5" ht="13.5">
      <c r="A727" s="113" t="s">
        <v>565</v>
      </c>
      <c r="B727" s="115"/>
      <c r="C727" s="115"/>
      <c r="D727" s="24"/>
      <c r="E727" s="100"/>
    </row>
    <row r="728" spans="1:5" ht="13.5">
      <c r="A728" s="113" t="s">
        <v>566</v>
      </c>
      <c r="B728" s="114">
        <f>SUM(B729:B734)</f>
        <v>0</v>
      </c>
      <c r="C728" s="114">
        <f>SUM(C729:C734)</f>
        <v>0</v>
      </c>
      <c r="D728" s="24"/>
      <c r="E728" s="100"/>
    </row>
    <row r="729" spans="1:5" ht="13.5">
      <c r="A729" s="113" t="s">
        <v>567</v>
      </c>
      <c r="B729" s="115"/>
      <c r="C729" s="115"/>
      <c r="D729" s="24"/>
      <c r="E729" s="100"/>
    </row>
    <row r="730" spans="1:5" ht="13.5">
      <c r="A730" s="113" t="s">
        <v>568</v>
      </c>
      <c r="B730" s="115"/>
      <c r="C730" s="115"/>
      <c r="D730" s="24"/>
      <c r="E730" s="100"/>
    </row>
    <row r="731" spans="1:5" ht="13.5">
      <c r="A731" s="113" t="s">
        <v>569</v>
      </c>
      <c r="B731" s="115"/>
      <c r="C731" s="115"/>
      <c r="D731" s="24"/>
      <c r="E731" s="100"/>
    </row>
    <row r="732" spans="1:5" ht="13.5">
      <c r="A732" s="113" t="s">
        <v>570</v>
      </c>
      <c r="B732" s="115"/>
      <c r="C732" s="115"/>
      <c r="D732" s="24"/>
      <c r="E732" s="100"/>
    </row>
    <row r="733" spans="1:5" ht="13.5">
      <c r="A733" s="113" t="s">
        <v>571</v>
      </c>
      <c r="B733" s="115"/>
      <c r="C733" s="115"/>
      <c r="D733" s="24"/>
      <c r="E733" s="100"/>
    </row>
    <row r="734" spans="1:5" ht="13.5">
      <c r="A734" s="113" t="s">
        <v>572</v>
      </c>
      <c r="B734" s="115"/>
      <c r="C734" s="115"/>
      <c r="D734" s="24"/>
      <c r="E734" s="100"/>
    </row>
    <row r="735" spans="1:5" ht="13.5">
      <c r="A735" s="113" t="s">
        <v>573</v>
      </c>
      <c r="B735" s="114">
        <f>SUM(B736:B740)</f>
        <v>0</v>
      </c>
      <c r="C735" s="114">
        <f>SUM(C736:C740)</f>
        <v>0</v>
      </c>
      <c r="D735" s="24"/>
      <c r="E735" s="100"/>
    </row>
    <row r="736" spans="1:5" ht="13.5">
      <c r="A736" s="113" t="s">
        <v>574</v>
      </c>
      <c r="B736" s="115"/>
      <c r="C736" s="115"/>
      <c r="D736" s="24"/>
      <c r="E736" s="100"/>
    </row>
    <row r="737" spans="1:5" ht="13.5">
      <c r="A737" s="113" t="s">
        <v>575</v>
      </c>
      <c r="B737" s="115"/>
      <c r="C737" s="115"/>
      <c r="D737" s="24"/>
      <c r="E737" s="100"/>
    </row>
    <row r="738" spans="1:5" ht="13.5">
      <c r="A738" s="113" t="s">
        <v>576</v>
      </c>
      <c r="B738" s="115"/>
      <c r="C738" s="115"/>
      <c r="D738" s="24"/>
      <c r="E738" s="100"/>
    </row>
    <row r="739" spans="1:5" ht="13.5">
      <c r="A739" s="113" t="s">
        <v>577</v>
      </c>
      <c r="B739" s="115"/>
      <c r="C739" s="115"/>
      <c r="D739" s="24"/>
      <c r="E739" s="100"/>
    </row>
    <row r="740" spans="1:5" ht="13.5">
      <c r="A740" s="113" t="s">
        <v>578</v>
      </c>
      <c r="B740" s="115"/>
      <c r="C740" s="115"/>
      <c r="D740" s="24"/>
      <c r="E740" s="100"/>
    </row>
    <row r="741" spans="1:5" ht="13.5">
      <c r="A741" s="113" t="s">
        <v>579</v>
      </c>
      <c r="B741" s="114">
        <f>SUM(B742:B743)</f>
        <v>0</v>
      </c>
      <c r="C741" s="114">
        <f>SUM(C742:C743)</f>
        <v>0</v>
      </c>
      <c r="D741" s="24"/>
      <c r="E741" s="100"/>
    </row>
    <row r="742" spans="1:5" ht="13.5">
      <c r="A742" s="113" t="s">
        <v>580</v>
      </c>
      <c r="B742" s="115"/>
      <c r="C742" s="115"/>
      <c r="D742" s="24"/>
      <c r="E742" s="100"/>
    </row>
    <row r="743" spans="1:5" ht="13.5">
      <c r="A743" s="113" t="s">
        <v>581</v>
      </c>
      <c r="B743" s="115"/>
      <c r="C743" s="115"/>
      <c r="D743" s="24"/>
      <c r="E743" s="100"/>
    </row>
    <row r="744" spans="1:5" ht="13.5">
      <c r="A744" s="113" t="s">
        <v>582</v>
      </c>
      <c r="B744" s="114">
        <f>SUM(B745:B746)</f>
        <v>0</v>
      </c>
      <c r="C744" s="114">
        <f>SUM(C745:C746)</f>
        <v>0</v>
      </c>
      <c r="D744" s="24"/>
      <c r="E744" s="100"/>
    </row>
    <row r="745" spans="1:5" ht="13.5">
      <c r="A745" s="113" t="s">
        <v>583</v>
      </c>
      <c r="B745" s="115"/>
      <c r="C745" s="115"/>
      <c r="D745" s="24"/>
      <c r="E745" s="100"/>
    </row>
    <row r="746" spans="1:5" ht="13.5">
      <c r="A746" s="113" t="s">
        <v>584</v>
      </c>
      <c r="B746" s="115"/>
      <c r="C746" s="115"/>
      <c r="D746" s="24"/>
      <c r="E746" s="100"/>
    </row>
    <row r="747" spans="1:5" ht="13.5">
      <c r="A747" s="113" t="s">
        <v>585</v>
      </c>
      <c r="B747" s="115"/>
      <c r="C747" s="115"/>
      <c r="D747" s="24"/>
      <c r="E747" s="100"/>
    </row>
    <row r="748" spans="1:5" ht="13.5">
      <c r="A748" s="113" t="s">
        <v>586</v>
      </c>
      <c r="B748" s="115"/>
      <c r="C748" s="115"/>
      <c r="D748" s="24"/>
      <c r="E748" s="100"/>
    </row>
    <row r="749" spans="1:5" ht="13.5">
      <c r="A749" s="113" t="s">
        <v>587</v>
      </c>
      <c r="B749" s="114">
        <f>SUM(B750:B754)</f>
        <v>0</v>
      </c>
      <c r="C749" s="114">
        <f>SUM(C750:C754)</f>
        <v>0</v>
      </c>
      <c r="D749" s="24"/>
      <c r="E749" s="100"/>
    </row>
    <row r="750" spans="1:5" ht="13.5">
      <c r="A750" s="113" t="s">
        <v>588</v>
      </c>
      <c r="B750" s="115"/>
      <c r="C750" s="115"/>
      <c r="D750" s="24"/>
      <c r="E750" s="100"/>
    </row>
    <row r="751" spans="1:5" ht="13.5">
      <c r="A751" s="113" t="s">
        <v>589</v>
      </c>
      <c r="B751" s="115"/>
      <c r="C751" s="115"/>
      <c r="D751" s="24"/>
      <c r="E751" s="100"/>
    </row>
    <row r="752" spans="1:5" ht="13.5">
      <c r="A752" s="113" t="s">
        <v>590</v>
      </c>
      <c r="B752" s="115"/>
      <c r="C752" s="115"/>
      <c r="D752" s="24"/>
      <c r="E752" s="100"/>
    </row>
    <row r="753" spans="1:5" ht="13.5">
      <c r="A753" s="113" t="s">
        <v>591</v>
      </c>
      <c r="B753" s="115"/>
      <c r="C753" s="115"/>
      <c r="D753" s="24"/>
      <c r="E753" s="100"/>
    </row>
    <row r="754" spans="1:5" ht="13.5">
      <c r="A754" s="113" t="s">
        <v>592</v>
      </c>
      <c r="B754" s="115"/>
      <c r="C754" s="115"/>
      <c r="D754" s="24"/>
      <c r="E754" s="100"/>
    </row>
    <row r="755" spans="1:5" ht="13.5">
      <c r="A755" s="113" t="s">
        <v>593</v>
      </c>
      <c r="B755" s="115"/>
      <c r="C755" s="115"/>
      <c r="D755" s="24"/>
      <c r="E755" s="100"/>
    </row>
    <row r="756" spans="1:5" ht="13.5">
      <c r="A756" s="113" t="s">
        <v>594</v>
      </c>
      <c r="B756" s="115"/>
      <c r="C756" s="115"/>
      <c r="D756" s="24"/>
      <c r="E756" s="100"/>
    </row>
    <row r="757" spans="1:5" ht="13.5">
      <c r="A757" s="113" t="s">
        <v>595</v>
      </c>
      <c r="B757" s="114">
        <f>SUM(B758:B771)</f>
        <v>0</v>
      </c>
      <c r="C757" s="114">
        <f>SUM(C758:C771)</f>
        <v>0</v>
      </c>
      <c r="D757" s="24"/>
      <c r="E757" s="100"/>
    </row>
    <row r="758" spans="1:5" ht="13.5">
      <c r="A758" s="113" t="s">
        <v>38</v>
      </c>
      <c r="B758" s="115"/>
      <c r="C758" s="115"/>
      <c r="D758" s="24"/>
      <c r="E758" s="100"/>
    </row>
    <row r="759" spans="1:5" ht="13.5">
      <c r="A759" s="113" t="s">
        <v>39</v>
      </c>
      <c r="B759" s="115"/>
      <c r="C759" s="115"/>
      <c r="D759" s="24"/>
      <c r="E759" s="100"/>
    </row>
    <row r="760" spans="1:5" ht="13.5">
      <c r="A760" s="113" t="s">
        <v>40</v>
      </c>
      <c r="B760" s="115"/>
      <c r="C760" s="115"/>
      <c r="D760" s="24"/>
      <c r="E760" s="100"/>
    </row>
    <row r="761" spans="1:5" ht="13.5">
      <c r="A761" s="113" t="s">
        <v>596</v>
      </c>
      <c r="B761" s="115"/>
      <c r="C761" s="115"/>
      <c r="D761" s="24"/>
      <c r="E761" s="100"/>
    </row>
    <row r="762" spans="1:5" ht="13.5">
      <c r="A762" s="113" t="s">
        <v>597</v>
      </c>
      <c r="B762" s="115"/>
      <c r="C762" s="115"/>
      <c r="D762" s="24"/>
      <c r="E762" s="100"/>
    </row>
    <row r="763" spans="1:5" ht="13.5">
      <c r="A763" s="113" t="s">
        <v>598</v>
      </c>
      <c r="B763" s="115"/>
      <c r="C763" s="115"/>
      <c r="D763" s="24"/>
      <c r="E763" s="100"/>
    </row>
    <row r="764" spans="1:5" ht="13.5">
      <c r="A764" s="113" t="s">
        <v>599</v>
      </c>
      <c r="B764" s="115"/>
      <c r="C764" s="115"/>
      <c r="D764" s="24"/>
      <c r="E764" s="100"/>
    </row>
    <row r="765" spans="1:5" ht="13.5">
      <c r="A765" s="113" t="s">
        <v>600</v>
      </c>
      <c r="B765" s="115"/>
      <c r="C765" s="115"/>
      <c r="D765" s="24"/>
      <c r="E765" s="100"/>
    </row>
    <row r="766" spans="1:5" ht="13.5">
      <c r="A766" s="113" t="s">
        <v>601</v>
      </c>
      <c r="B766" s="115"/>
      <c r="C766" s="115"/>
      <c r="D766" s="24"/>
      <c r="E766" s="100"/>
    </row>
    <row r="767" spans="1:5" ht="13.5">
      <c r="A767" s="113" t="s">
        <v>602</v>
      </c>
      <c r="B767" s="115"/>
      <c r="C767" s="115"/>
      <c r="D767" s="24"/>
      <c r="E767" s="100"/>
    </row>
    <row r="768" spans="1:5" ht="13.5">
      <c r="A768" s="113" t="s">
        <v>79</v>
      </c>
      <c r="B768" s="115"/>
      <c r="C768" s="115"/>
      <c r="D768" s="24"/>
      <c r="E768" s="100"/>
    </row>
    <row r="769" spans="1:5" ht="13.5">
      <c r="A769" s="113" t="s">
        <v>603</v>
      </c>
      <c r="B769" s="115"/>
      <c r="C769" s="115"/>
      <c r="D769" s="24"/>
      <c r="E769" s="100"/>
    </row>
    <row r="770" spans="1:5" ht="13.5">
      <c r="A770" s="113" t="s">
        <v>47</v>
      </c>
      <c r="B770" s="115"/>
      <c r="C770" s="115"/>
      <c r="D770" s="24"/>
      <c r="E770" s="100"/>
    </row>
    <row r="771" spans="1:5" ht="13.5">
      <c r="A771" s="113" t="s">
        <v>604</v>
      </c>
      <c r="B771" s="115"/>
      <c r="C771" s="115"/>
      <c r="D771" s="24"/>
      <c r="E771" s="100"/>
    </row>
    <row r="772" spans="1:5" ht="13.5">
      <c r="A772" s="113" t="s">
        <v>605</v>
      </c>
      <c r="B772" s="115"/>
      <c r="C772" s="115"/>
      <c r="D772" s="24"/>
      <c r="E772" s="100"/>
    </row>
    <row r="773" spans="1:5" ht="13.5">
      <c r="A773" s="98" t="s">
        <v>606</v>
      </c>
      <c r="B773" s="115">
        <f>SUM(B774,B785,B786,B789,B790,B791)</f>
        <v>1279</v>
      </c>
      <c r="C773" s="115">
        <f>SUM(C774,C785,C786,C789,C790,C791)</f>
        <v>1982</v>
      </c>
      <c r="D773" s="24">
        <f>C773/B773</f>
        <v>1.5496481626270524</v>
      </c>
      <c r="E773" s="100"/>
    </row>
    <row r="774" spans="1:5" ht="13.5">
      <c r="A774" s="98" t="s">
        <v>607</v>
      </c>
      <c r="B774" s="114">
        <f>SUM(B775:B784)</f>
        <v>251</v>
      </c>
      <c r="C774" s="114">
        <f>SUM(C775:C784)</f>
        <v>117</v>
      </c>
      <c r="D774" s="24">
        <f>C774/B774</f>
        <v>0.46613545816733065</v>
      </c>
      <c r="E774" s="100"/>
    </row>
    <row r="775" spans="1:5" ht="13.5">
      <c r="A775" s="113" t="s">
        <v>38</v>
      </c>
      <c r="B775" s="115"/>
      <c r="C775" s="115"/>
      <c r="D775" s="24"/>
      <c r="E775" s="100"/>
    </row>
    <row r="776" spans="1:5" ht="13.5">
      <c r="A776" s="113" t="s">
        <v>39</v>
      </c>
      <c r="B776" s="115"/>
      <c r="C776" s="115"/>
      <c r="D776" s="24"/>
      <c r="E776" s="100"/>
    </row>
    <row r="777" spans="1:5" ht="13.5">
      <c r="A777" s="113" t="s">
        <v>40</v>
      </c>
      <c r="B777" s="115"/>
      <c r="C777" s="115"/>
      <c r="D777" s="24"/>
      <c r="E777" s="100"/>
    </row>
    <row r="778" spans="1:5" ht="13.5">
      <c r="A778" s="113" t="s">
        <v>608</v>
      </c>
      <c r="B778" s="115"/>
      <c r="C778" s="115"/>
      <c r="D778" s="24"/>
      <c r="E778" s="100"/>
    </row>
    <row r="779" spans="1:5" ht="13.5">
      <c r="A779" s="113" t="s">
        <v>609</v>
      </c>
      <c r="B779" s="115"/>
      <c r="C779" s="115"/>
      <c r="D779" s="24"/>
      <c r="E779" s="100"/>
    </row>
    <row r="780" spans="1:5" ht="13.5">
      <c r="A780" s="113" t="s">
        <v>610</v>
      </c>
      <c r="B780" s="115"/>
      <c r="C780" s="115"/>
      <c r="D780" s="24"/>
      <c r="E780" s="100"/>
    </row>
    <row r="781" spans="1:5" ht="13.5">
      <c r="A781" s="113" t="s">
        <v>611</v>
      </c>
      <c r="B781" s="115"/>
      <c r="C781" s="115"/>
      <c r="D781" s="24"/>
      <c r="E781" s="100"/>
    </row>
    <row r="782" spans="1:5" ht="13.5">
      <c r="A782" s="113" t="s">
        <v>612</v>
      </c>
      <c r="B782" s="115"/>
      <c r="C782" s="115"/>
      <c r="D782" s="24"/>
      <c r="E782" s="100"/>
    </row>
    <row r="783" spans="1:5" ht="13.5">
      <c r="A783" s="113" t="s">
        <v>613</v>
      </c>
      <c r="B783" s="115"/>
      <c r="C783" s="115"/>
      <c r="D783" s="24"/>
      <c r="E783" s="100"/>
    </row>
    <row r="784" spans="1:5" ht="13.5">
      <c r="A784" s="98" t="s">
        <v>614</v>
      </c>
      <c r="B784" s="115">
        <v>251</v>
      </c>
      <c r="C784" s="115">
        <v>117</v>
      </c>
      <c r="D784" s="24">
        <f>C784/B784</f>
        <v>0.46613545816733065</v>
      </c>
      <c r="E784" s="100"/>
    </row>
    <row r="785" spans="1:5" ht="13.5">
      <c r="A785" s="113" t="s">
        <v>615</v>
      </c>
      <c r="B785" s="115"/>
      <c r="C785" s="115"/>
      <c r="D785" s="24"/>
      <c r="E785" s="100"/>
    </row>
    <row r="786" spans="1:5" ht="13.5">
      <c r="A786" s="98" t="s">
        <v>616</v>
      </c>
      <c r="B786" s="114">
        <f>SUM(B787:B788)</f>
        <v>268</v>
      </c>
      <c r="C786" s="114">
        <f>SUM(C787:C788)</f>
        <v>860</v>
      </c>
      <c r="D786" s="24">
        <f>C786/B786</f>
        <v>3.208955223880597</v>
      </c>
      <c r="E786" s="100"/>
    </row>
    <row r="787" spans="1:5" ht="13.5">
      <c r="A787" s="98" t="s">
        <v>617</v>
      </c>
      <c r="B787" s="115">
        <v>268</v>
      </c>
      <c r="C787" s="115">
        <v>860</v>
      </c>
      <c r="D787" s="24">
        <f>C787/B787</f>
        <v>3.208955223880597</v>
      </c>
      <c r="E787" s="100"/>
    </row>
    <row r="788" spans="1:5" ht="13.5">
      <c r="A788" s="113" t="s">
        <v>618</v>
      </c>
      <c r="B788" s="115"/>
      <c r="C788" s="115"/>
      <c r="D788" s="24"/>
      <c r="E788" s="100"/>
    </row>
    <row r="789" spans="1:5" ht="13.5">
      <c r="A789" s="98" t="s">
        <v>619</v>
      </c>
      <c r="B789" s="115">
        <v>749</v>
      </c>
      <c r="C789" s="115">
        <v>1005</v>
      </c>
      <c r="D789" s="24">
        <f>C789/B789</f>
        <v>1.341789052069426</v>
      </c>
      <c r="E789" s="100"/>
    </row>
    <row r="790" spans="1:5" ht="13.5">
      <c r="A790" s="113" t="s">
        <v>620</v>
      </c>
      <c r="B790" s="115"/>
      <c r="C790" s="115"/>
      <c r="D790" s="24"/>
      <c r="E790" s="100"/>
    </row>
    <row r="791" spans="1:5" ht="13.5">
      <c r="A791" s="113" t="s">
        <v>621</v>
      </c>
      <c r="B791" s="115">
        <v>11</v>
      </c>
      <c r="C791" s="115"/>
      <c r="D791" s="24">
        <f>C791/B791</f>
        <v>0</v>
      </c>
      <c r="E791" s="100"/>
    </row>
    <row r="792" spans="1:5" ht="13.5">
      <c r="A792" s="98" t="s">
        <v>622</v>
      </c>
      <c r="B792" s="115">
        <f>SUM(B793,B819,B844,B872,B883,B890,B897,B900)</f>
        <v>1033</v>
      </c>
      <c r="C792" s="115">
        <f>SUM(C793,C819,C844,C872,C883,C890,C897,C900)</f>
        <v>18</v>
      </c>
      <c r="D792" s="24">
        <f>C792/B792</f>
        <v>0.017424975798644726</v>
      </c>
      <c r="E792" s="100"/>
    </row>
    <row r="793" spans="1:5" ht="13.5">
      <c r="A793" s="113" t="s">
        <v>623</v>
      </c>
      <c r="B793" s="114">
        <f>SUM(B794:B818)</f>
        <v>908</v>
      </c>
      <c r="C793" s="114">
        <f>SUM(C794:C818)</f>
        <v>0</v>
      </c>
      <c r="D793" s="24">
        <f>C793/B793</f>
        <v>0</v>
      </c>
      <c r="E793" s="100"/>
    </row>
    <row r="794" spans="1:5" ht="13.5">
      <c r="A794" s="113" t="s">
        <v>38</v>
      </c>
      <c r="B794" s="115"/>
      <c r="C794" s="115"/>
      <c r="D794" s="24"/>
      <c r="E794" s="100"/>
    </row>
    <row r="795" spans="1:5" ht="13.5">
      <c r="A795" s="113" t="s">
        <v>39</v>
      </c>
      <c r="B795" s="115"/>
      <c r="C795" s="115"/>
      <c r="D795" s="24"/>
      <c r="E795" s="100"/>
    </row>
    <row r="796" spans="1:5" ht="13.5">
      <c r="A796" s="113" t="s">
        <v>40</v>
      </c>
      <c r="B796" s="115"/>
      <c r="C796" s="115"/>
      <c r="D796" s="24"/>
      <c r="E796" s="100"/>
    </row>
    <row r="797" spans="1:5" ht="13.5">
      <c r="A797" s="113" t="s">
        <v>47</v>
      </c>
      <c r="B797" s="115"/>
      <c r="C797" s="115"/>
      <c r="D797" s="24"/>
      <c r="E797" s="100"/>
    </row>
    <row r="798" spans="1:5" ht="13.5">
      <c r="A798" s="113" t="s">
        <v>624</v>
      </c>
      <c r="B798" s="115"/>
      <c r="C798" s="115"/>
      <c r="D798" s="24"/>
      <c r="E798" s="100"/>
    </row>
    <row r="799" spans="1:5" ht="13.5">
      <c r="A799" s="113" t="s">
        <v>625</v>
      </c>
      <c r="B799" s="115"/>
      <c r="C799" s="115"/>
      <c r="D799" s="24"/>
      <c r="E799" s="100"/>
    </row>
    <row r="800" spans="1:5" ht="13.5">
      <c r="A800" s="113" t="s">
        <v>626</v>
      </c>
      <c r="B800" s="115">
        <v>14</v>
      </c>
      <c r="C800" s="115"/>
      <c r="D800" s="24">
        <f>C800/B800</f>
        <v>0</v>
      </c>
      <c r="E800" s="100"/>
    </row>
    <row r="801" spans="1:5" ht="13.5">
      <c r="A801" s="113" t="s">
        <v>627</v>
      </c>
      <c r="B801" s="115"/>
      <c r="C801" s="115"/>
      <c r="D801" s="24"/>
      <c r="E801" s="100"/>
    </row>
    <row r="802" spans="1:5" ht="13.5">
      <c r="A802" s="113" t="s">
        <v>628</v>
      </c>
      <c r="B802" s="115"/>
      <c r="C802" s="115"/>
      <c r="D802" s="24"/>
      <c r="E802" s="100"/>
    </row>
    <row r="803" spans="1:5" ht="13.5">
      <c r="A803" s="113" t="s">
        <v>629</v>
      </c>
      <c r="B803" s="115"/>
      <c r="C803" s="115"/>
      <c r="D803" s="24"/>
      <c r="E803" s="100"/>
    </row>
    <row r="804" spans="1:5" ht="13.5">
      <c r="A804" s="113" t="s">
        <v>630</v>
      </c>
      <c r="B804" s="115"/>
      <c r="C804" s="115"/>
      <c r="D804" s="24"/>
      <c r="E804" s="100"/>
    </row>
    <row r="805" spans="1:5" ht="13.5">
      <c r="A805" s="113" t="s">
        <v>631</v>
      </c>
      <c r="B805" s="115"/>
      <c r="C805" s="115"/>
      <c r="D805" s="24"/>
      <c r="E805" s="100"/>
    </row>
    <row r="806" spans="1:5" ht="13.5">
      <c r="A806" s="113" t="s">
        <v>632</v>
      </c>
      <c r="B806" s="115"/>
      <c r="C806" s="115"/>
      <c r="D806" s="24"/>
      <c r="E806" s="100"/>
    </row>
    <row r="807" spans="1:5" ht="13.5">
      <c r="A807" s="113" t="s">
        <v>633</v>
      </c>
      <c r="B807" s="115"/>
      <c r="C807" s="115"/>
      <c r="D807" s="24"/>
      <c r="E807" s="100"/>
    </row>
    <row r="808" spans="1:5" ht="13.5">
      <c r="A808" s="113" t="s">
        <v>634</v>
      </c>
      <c r="B808" s="115"/>
      <c r="C808" s="115"/>
      <c r="D808" s="24"/>
      <c r="E808" s="100"/>
    </row>
    <row r="809" spans="1:5" ht="13.5">
      <c r="A809" s="113" t="s">
        <v>635</v>
      </c>
      <c r="B809" s="115">
        <v>180</v>
      </c>
      <c r="C809" s="115"/>
      <c r="D809" s="24">
        <f>C809/B809</f>
        <v>0</v>
      </c>
      <c r="E809" s="100"/>
    </row>
    <row r="810" spans="1:5" ht="13.5">
      <c r="A810" s="113" t="s">
        <v>636</v>
      </c>
      <c r="B810" s="115">
        <v>149</v>
      </c>
      <c r="C810" s="115"/>
      <c r="D810" s="24">
        <f>C810/B810</f>
        <v>0</v>
      </c>
      <c r="E810" s="100"/>
    </row>
    <row r="811" spans="1:5" ht="13.5">
      <c r="A811" s="113" t="s">
        <v>637</v>
      </c>
      <c r="B811" s="115"/>
      <c r="C811" s="115"/>
      <c r="D811" s="24"/>
      <c r="E811" s="100"/>
    </row>
    <row r="812" spans="1:5" ht="13.5">
      <c r="A812" s="113" t="s">
        <v>638</v>
      </c>
      <c r="B812" s="115"/>
      <c r="C812" s="115"/>
      <c r="D812" s="24"/>
      <c r="E812" s="100"/>
    </row>
    <row r="813" spans="1:5" ht="13.5">
      <c r="A813" s="113" t="s">
        <v>639</v>
      </c>
      <c r="B813" s="115"/>
      <c r="C813" s="115"/>
      <c r="D813" s="24"/>
      <c r="E813" s="100"/>
    </row>
    <row r="814" spans="1:5" ht="13.5">
      <c r="A814" s="113" t="s">
        <v>640</v>
      </c>
      <c r="B814" s="115"/>
      <c r="C814" s="115"/>
      <c r="D814" s="24"/>
      <c r="E814" s="100"/>
    </row>
    <row r="815" spans="1:5" ht="13.5">
      <c r="A815" s="113" t="s">
        <v>641</v>
      </c>
      <c r="B815" s="115"/>
      <c r="C815" s="115"/>
      <c r="D815" s="24"/>
      <c r="E815" s="100"/>
    </row>
    <row r="816" spans="1:5" ht="13.5">
      <c r="A816" s="113" t="s">
        <v>642</v>
      </c>
      <c r="B816" s="115"/>
      <c r="C816" s="115"/>
      <c r="D816" s="24"/>
      <c r="E816" s="100"/>
    </row>
    <row r="817" spans="1:5" ht="13.5">
      <c r="A817" s="113" t="s">
        <v>643</v>
      </c>
      <c r="B817" s="115">
        <v>469</v>
      </c>
      <c r="C817" s="115"/>
      <c r="D817" s="24">
        <f>C817/B817</f>
        <v>0</v>
      </c>
      <c r="E817" s="100"/>
    </row>
    <row r="818" spans="1:5" ht="13.5">
      <c r="A818" s="113" t="s">
        <v>644</v>
      </c>
      <c r="B818" s="115">
        <v>96</v>
      </c>
      <c r="C818" s="115"/>
      <c r="D818" s="24">
        <f>C818/B818</f>
        <v>0</v>
      </c>
      <c r="E818" s="100"/>
    </row>
    <row r="819" spans="1:5" ht="13.5">
      <c r="A819" s="113" t="s">
        <v>645</v>
      </c>
      <c r="B819" s="114">
        <f>SUM(B820:B843)</f>
        <v>0</v>
      </c>
      <c r="C819" s="114">
        <f>SUM(C820:C843)</f>
        <v>0</v>
      </c>
      <c r="D819" s="24"/>
      <c r="E819" s="100"/>
    </row>
    <row r="820" spans="1:5" ht="13.5">
      <c r="A820" s="113" t="s">
        <v>38</v>
      </c>
      <c r="B820" s="115"/>
      <c r="C820" s="115"/>
      <c r="D820" s="24"/>
      <c r="E820" s="100"/>
    </row>
    <row r="821" spans="1:5" ht="13.5">
      <c r="A821" s="113" t="s">
        <v>39</v>
      </c>
      <c r="B821" s="115"/>
      <c r="C821" s="115"/>
      <c r="D821" s="24"/>
      <c r="E821" s="100"/>
    </row>
    <row r="822" spans="1:5" ht="13.5">
      <c r="A822" s="113" t="s">
        <v>40</v>
      </c>
      <c r="B822" s="115"/>
      <c r="C822" s="115"/>
      <c r="D822" s="24"/>
      <c r="E822" s="100"/>
    </row>
    <row r="823" spans="1:5" ht="13.5">
      <c r="A823" s="113" t="s">
        <v>646</v>
      </c>
      <c r="B823" s="115"/>
      <c r="C823" s="115"/>
      <c r="D823" s="24"/>
      <c r="E823" s="100"/>
    </row>
    <row r="824" spans="1:5" ht="13.5">
      <c r="A824" s="113" t="s">
        <v>647</v>
      </c>
      <c r="B824" s="115"/>
      <c r="C824" s="115"/>
      <c r="D824" s="24"/>
      <c r="E824" s="100"/>
    </row>
    <row r="825" spans="1:5" ht="13.5">
      <c r="A825" s="113" t="s">
        <v>648</v>
      </c>
      <c r="B825" s="115"/>
      <c r="C825" s="115"/>
      <c r="D825" s="24"/>
      <c r="E825" s="100"/>
    </row>
    <row r="826" spans="1:5" ht="13.5">
      <c r="A826" s="113" t="s">
        <v>649</v>
      </c>
      <c r="B826" s="115"/>
      <c r="C826" s="115"/>
      <c r="D826" s="24"/>
      <c r="E826" s="100"/>
    </row>
    <row r="827" spans="1:5" ht="13.5">
      <c r="A827" s="113" t="s">
        <v>650</v>
      </c>
      <c r="B827" s="115"/>
      <c r="C827" s="115"/>
      <c r="D827" s="24"/>
      <c r="E827" s="100"/>
    </row>
    <row r="828" spans="1:5" ht="13.5">
      <c r="A828" s="113" t="s">
        <v>651</v>
      </c>
      <c r="B828" s="115"/>
      <c r="C828" s="115"/>
      <c r="D828" s="24"/>
      <c r="E828" s="100"/>
    </row>
    <row r="829" spans="1:5" ht="13.5">
      <c r="A829" s="113" t="s">
        <v>652</v>
      </c>
      <c r="B829" s="115"/>
      <c r="C829" s="115"/>
      <c r="D829" s="24"/>
      <c r="E829" s="100"/>
    </row>
    <row r="830" spans="1:5" ht="13.5">
      <c r="A830" s="113" t="s">
        <v>653</v>
      </c>
      <c r="B830" s="115"/>
      <c r="C830" s="115"/>
      <c r="D830" s="24"/>
      <c r="E830" s="100"/>
    </row>
    <row r="831" spans="1:5" ht="13.5">
      <c r="A831" s="113" t="s">
        <v>654</v>
      </c>
      <c r="B831" s="115"/>
      <c r="C831" s="115"/>
      <c r="D831" s="24"/>
      <c r="E831" s="100"/>
    </row>
    <row r="832" spans="1:5" ht="13.5">
      <c r="A832" s="113" t="s">
        <v>655</v>
      </c>
      <c r="B832" s="115"/>
      <c r="C832" s="115"/>
      <c r="D832" s="24"/>
      <c r="E832" s="100"/>
    </row>
    <row r="833" spans="1:5" ht="13.5">
      <c r="A833" s="113" t="s">
        <v>656</v>
      </c>
      <c r="B833" s="115"/>
      <c r="C833" s="115"/>
      <c r="D833" s="24"/>
      <c r="E833" s="100"/>
    </row>
    <row r="834" spans="1:5" ht="13.5">
      <c r="A834" s="113" t="s">
        <v>657</v>
      </c>
      <c r="B834" s="115"/>
      <c r="C834" s="115"/>
      <c r="D834" s="24"/>
      <c r="E834" s="100"/>
    </row>
    <row r="835" spans="1:5" ht="13.5">
      <c r="A835" s="113" t="s">
        <v>658</v>
      </c>
      <c r="B835" s="115"/>
      <c r="C835" s="115"/>
      <c r="D835" s="24"/>
      <c r="E835" s="100"/>
    </row>
    <row r="836" spans="1:5" ht="13.5">
      <c r="A836" s="113" t="s">
        <v>659</v>
      </c>
      <c r="B836" s="115"/>
      <c r="C836" s="115"/>
      <c r="D836" s="24"/>
      <c r="E836" s="100"/>
    </row>
    <row r="837" spans="1:5" ht="13.5">
      <c r="A837" s="113" t="s">
        <v>660</v>
      </c>
      <c r="B837" s="115"/>
      <c r="C837" s="115"/>
      <c r="D837" s="24"/>
      <c r="E837" s="100"/>
    </row>
    <row r="838" spans="1:5" ht="13.5">
      <c r="A838" s="113" t="s">
        <v>661</v>
      </c>
      <c r="B838" s="115"/>
      <c r="C838" s="115"/>
      <c r="D838" s="24"/>
      <c r="E838" s="100"/>
    </row>
    <row r="839" spans="1:5" ht="13.5">
      <c r="A839" s="113" t="s">
        <v>662</v>
      </c>
      <c r="B839" s="115"/>
      <c r="C839" s="115"/>
      <c r="D839" s="24"/>
      <c r="E839" s="100"/>
    </row>
    <row r="840" spans="1:5" ht="13.5">
      <c r="A840" s="113" t="s">
        <v>663</v>
      </c>
      <c r="B840" s="115"/>
      <c r="C840" s="115"/>
      <c r="D840" s="24"/>
      <c r="E840" s="100"/>
    </row>
    <row r="841" spans="1:5" ht="13.5">
      <c r="A841" s="113" t="s">
        <v>664</v>
      </c>
      <c r="B841" s="115"/>
      <c r="C841" s="115"/>
      <c r="D841" s="24"/>
      <c r="E841" s="100"/>
    </row>
    <row r="842" spans="1:5" ht="13.5">
      <c r="A842" s="113" t="s">
        <v>630</v>
      </c>
      <c r="B842" s="115"/>
      <c r="C842" s="115"/>
      <c r="D842" s="24"/>
      <c r="E842" s="100"/>
    </row>
    <row r="843" spans="1:5" ht="13.5">
      <c r="A843" s="113" t="s">
        <v>665</v>
      </c>
      <c r="B843" s="115"/>
      <c r="C843" s="115"/>
      <c r="D843" s="24"/>
      <c r="E843" s="100"/>
    </row>
    <row r="844" spans="1:5" ht="13.5">
      <c r="A844" s="113" t="s">
        <v>666</v>
      </c>
      <c r="B844" s="114">
        <f>SUM(B845:B871)</f>
        <v>0</v>
      </c>
      <c r="C844" s="114">
        <f>SUM(C845:C871)</f>
        <v>0</v>
      </c>
      <c r="D844" s="24"/>
      <c r="E844" s="100"/>
    </row>
    <row r="845" spans="1:5" ht="13.5">
      <c r="A845" s="113" t="s">
        <v>38</v>
      </c>
      <c r="B845" s="115"/>
      <c r="C845" s="115"/>
      <c r="D845" s="24"/>
      <c r="E845" s="100"/>
    </row>
    <row r="846" spans="1:5" ht="13.5">
      <c r="A846" s="113" t="s">
        <v>39</v>
      </c>
      <c r="B846" s="115"/>
      <c r="C846" s="115"/>
      <c r="D846" s="24"/>
      <c r="E846" s="100"/>
    </row>
    <row r="847" spans="1:5" ht="13.5">
      <c r="A847" s="113" t="s">
        <v>40</v>
      </c>
      <c r="B847" s="115"/>
      <c r="C847" s="115"/>
      <c r="D847" s="24"/>
      <c r="E847" s="100"/>
    </row>
    <row r="848" spans="1:5" ht="13.5">
      <c r="A848" s="113" t="s">
        <v>667</v>
      </c>
      <c r="B848" s="115"/>
      <c r="C848" s="115"/>
      <c r="D848" s="24"/>
      <c r="E848" s="100"/>
    </row>
    <row r="849" spans="1:5" ht="13.5">
      <c r="A849" s="113" t="s">
        <v>668</v>
      </c>
      <c r="B849" s="115"/>
      <c r="C849" s="115"/>
      <c r="D849" s="24"/>
      <c r="E849" s="100"/>
    </row>
    <row r="850" spans="1:5" ht="13.5">
      <c r="A850" s="113" t="s">
        <v>669</v>
      </c>
      <c r="B850" s="115"/>
      <c r="C850" s="115"/>
      <c r="D850" s="24"/>
      <c r="E850" s="100"/>
    </row>
    <row r="851" spans="1:5" ht="13.5">
      <c r="A851" s="113" t="s">
        <v>670</v>
      </c>
      <c r="B851" s="115"/>
      <c r="C851" s="115"/>
      <c r="D851" s="24"/>
      <c r="E851" s="100"/>
    </row>
    <row r="852" spans="1:5" ht="13.5">
      <c r="A852" s="113" t="s">
        <v>671</v>
      </c>
      <c r="B852" s="115"/>
      <c r="C852" s="115"/>
      <c r="D852" s="24"/>
      <c r="E852" s="100"/>
    </row>
    <row r="853" spans="1:5" ht="13.5">
      <c r="A853" s="113" t="s">
        <v>672</v>
      </c>
      <c r="B853" s="115"/>
      <c r="C853" s="115"/>
      <c r="D853" s="24"/>
      <c r="E853" s="100"/>
    </row>
    <row r="854" spans="1:5" ht="13.5">
      <c r="A854" s="113" t="s">
        <v>673</v>
      </c>
      <c r="B854" s="115"/>
      <c r="C854" s="115"/>
      <c r="D854" s="24"/>
      <c r="E854" s="100"/>
    </row>
    <row r="855" spans="1:5" ht="13.5">
      <c r="A855" s="113" t="s">
        <v>674</v>
      </c>
      <c r="B855" s="115"/>
      <c r="C855" s="115"/>
      <c r="D855" s="24"/>
      <c r="E855" s="100"/>
    </row>
    <row r="856" spans="1:5" ht="13.5">
      <c r="A856" s="113" t="s">
        <v>675</v>
      </c>
      <c r="B856" s="115"/>
      <c r="C856" s="115"/>
      <c r="D856" s="24"/>
      <c r="E856" s="100"/>
    </row>
    <row r="857" spans="1:5" ht="13.5">
      <c r="A857" s="113" t="s">
        <v>676</v>
      </c>
      <c r="B857" s="115"/>
      <c r="C857" s="115"/>
      <c r="D857" s="24"/>
      <c r="E857" s="100"/>
    </row>
    <row r="858" spans="1:5" ht="13.5">
      <c r="A858" s="113" t="s">
        <v>677</v>
      </c>
      <c r="B858" s="115"/>
      <c r="C858" s="115"/>
      <c r="D858" s="24"/>
      <c r="E858" s="100"/>
    </row>
    <row r="859" spans="1:5" ht="13.5">
      <c r="A859" s="113" t="s">
        <v>678</v>
      </c>
      <c r="B859" s="115"/>
      <c r="C859" s="115"/>
      <c r="D859" s="24"/>
      <c r="E859" s="100"/>
    </row>
    <row r="860" spans="1:5" ht="13.5">
      <c r="A860" s="113" t="s">
        <v>679</v>
      </c>
      <c r="B860" s="115"/>
      <c r="C860" s="115"/>
      <c r="D860" s="24"/>
      <c r="E860" s="100"/>
    </row>
    <row r="861" spans="1:5" ht="13.5">
      <c r="A861" s="113" t="s">
        <v>680</v>
      </c>
      <c r="B861" s="115"/>
      <c r="C861" s="115"/>
      <c r="D861" s="24"/>
      <c r="E861" s="100"/>
    </row>
    <row r="862" spans="1:5" ht="13.5">
      <c r="A862" s="113" t="s">
        <v>681</v>
      </c>
      <c r="B862" s="115"/>
      <c r="C862" s="115"/>
      <c r="D862" s="24"/>
      <c r="E862" s="100"/>
    </row>
    <row r="863" spans="1:5" ht="13.5">
      <c r="A863" s="113" t="s">
        <v>682</v>
      </c>
      <c r="B863" s="115"/>
      <c r="C863" s="115"/>
      <c r="D863" s="24"/>
      <c r="E863" s="100"/>
    </row>
    <row r="864" spans="1:5" ht="13.5">
      <c r="A864" s="113" t="s">
        <v>683</v>
      </c>
      <c r="B864" s="115"/>
      <c r="C864" s="115"/>
      <c r="D864" s="24"/>
      <c r="E864" s="100"/>
    </row>
    <row r="865" spans="1:5" ht="13.5">
      <c r="A865" s="113" t="s">
        <v>684</v>
      </c>
      <c r="B865" s="115"/>
      <c r="C865" s="115"/>
      <c r="D865" s="24"/>
      <c r="E865" s="100"/>
    </row>
    <row r="866" spans="1:5" ht="13.5">
      <c r="A866" s="113" t="s">
        <v>658</v>
      </c>
      <c r="B866" s="115"/>
      <c r="C866" s="115"/>
      <c r="D866" s="24"/>
      <c r="E866" s="100"/>
    </row>
    <row r="867" spans="1:5" ht="13.5">
      <c r="A867" s="113" t="s">
        <v>685</v>
      </c>
      <c r="B867" s="115"/>
      <c r="C867" s="115"/>
      <c r="D867" s="24"/>
      <c r="E867" s="100"/>
    </row>
    <row r="868" spans="1:5" ht="13.5">
      <c r="A868" s="113" t="s">
        <v>686</v>
      </c>
      <c r="B868" s="115"/>
      <c r="C868" s="115"/>
      <c r="D868" s="24"/>
      <c r="E868" s="100"/>
    </row>
    <row r="869" spans="1:5" ht="13.5">
      <c r="A869" s="113" t="s">
        <v>687</v>
      </c>
      <c r="B869" s="115"/>
      <c r="C869" s="115"/>
      <c r="D869" s="24"/>
      <c r="E869" s="100"/>
    </row>
    <row r="870" spans="1:5" ht="13.5">
      <c r="A870" s="113" t="s">
        <v>688</v>
      </c>
      <c r="B870" s="115"/>
      <c r="C870" s="115"/>
      <c r="D870" s="24"/>
      <c r="E870" s="100"/>
    </row>
    <row r="871" spans="1:5" ht="13.5">
      <c r="A871" s="113" t="s">
        <v>689</v>
      </c>
      <c r="B871" s="115"/>
      <c r="C871" s="115"/>
      <c r="D871" s="24"/>
      <c r="E871" s="100"/>
    </row>
    <row r="872" spans="1:5" ht="13.5">
      <c r="A872" s="113" t="s">
        <v>690</v>
      </c>
      <c r="B872" s="114">
        <f>SUM(B873:B882)</f>
        <v>0</v>
      </c>
      <c r="C872" s="114">
        <f>SUM(C873:C882)</f>
        <v>0</v>
      </c>
      <c r="D872" s="24"/>
      <c r="E872" s="100"/>
    </row>
    <row r="873" spans="1:5" ht="13.5">
      <c r="A873" s="113" t="s">
        <v>38</v>
      </c>
      <c r="B873" s="115"/>
      <c r="C873" s="115"/>
      <c r="D873" s="24"/>
      <c r="E873" s="100"/>
    </row>
    <row r="874" spans="1:5" ht="13.5">
      <c r="A874" s="113" t="s">
        <v>39</v>
      </c>
      <c r="B874" s="115"/>
      <c r="C874" s="115"/>
      <c r="D874" s="24"/>
      <c r="E874" s="100"/>
    </row>
    <row r="875" spans="1:5" ht="13.5">
      <c r="A875" s="113" t="s">
        <v>40</v>
      </c>
      <c r="B875" s="115"/>
      <c r="C875" s="115"/>
      <c r="D875" s="24"/>
      <c r="E875" s="100"/>
    </row>
    <row r="876" spans="1:5" ht="13.5">
      <c r="A876" s="113" t="s">
        <v>691</v>
      </c>
      <c r="B876" s="115"/>
      <c r="C876" s="115"/>
      <c r="D876" s="24"/>
      <c r="E876" s="100"/>
    </row>
    <row r="877" spans="1:5" ht="13.5">
      <c r="A877" s="113" t="s">
        <v>692</v>
      </c>
      <c r="B877" s="115"/>
      <c r="C877" s="115"/>
      <c r="D877" s="24"/>
      <c r="E877" s="100"/>
    </row>
    <row r="878" spans="1:5" ht="13.5">
      <c r="A878" s="113" t="s">
        <v>693</v>
      </c>
      <c r="B878" s="115"/>
      <c r="C878" s="115"/>
      <c r="D878" s="24"/>
      <c r="E878" s="100"/>
    </row>
    <row r="879" spans="1:5" ht="13.5">
      <c r="A879" s="113" t="s">
        <v>694</v>
      </c>
      <c r="B879" s="115"/>
      <c r="C879" s="115"/>
      <c r="D879" s="24"/>
      <c r="E879" s="100"/>
    </row>
    <row r="880" spans="1:5" ht="13.5">
      <c r="A880" s="113" t="s">
        <v>695</v>
      </c>
      <c r="B880" s="115"/>
      <c r="C880" s="115"/>
      <c r="D880" s="24"/>
      <c r="E880" s="100"/>
    </row>
    <row r="881" spans="1:5" ht="13.5">
      <c r="A881" s="113" t="s">
        <v>696</v>
      </c>
      <c r="B881" s="115"/>
      <c r="C881" s="115"/>
      <c r="D881" s="24"/>
      <c r="E881" s="100"/>
    </row>
    <row r="882" spans="1:5" ht="13.5">
      <c r="A882" s="113" t="s">
        <v>697</v>
      </c>
      <c r="B882" s="115"/>
      <c r="C882" s="115"/>
      <c r="D882" s="24"/>
      <c r="E882" s="100"/>
    </row>
    <row r="883" spans="1:5" ht="13.5">
      <c r="A883" s="98" t="s">
        <v>698</v>
      </c>
      <c r="B883" s="114">
        <f>SUM(B884:B889)</f>
        <v>125</v>
      </c>
      <c r="C883" s="114">
        <f>SUM(C884:C889)</f>
        <v>18</v>
      </c>
      <c r="D883" s="24">
        <f>C883/B883</f>
        <v>0.144</v>
      </c>
      <c r="E883" s="100"/>
    </row>
    <row r="884" spans="1:5" ht="13.5">
      <c r="A884" s="98" t="s">
        <v>699</v>
      </c>
      <c r="B884" s="115">
        <v>45</v>
      </c>
      <c r="C884" s="115"/>
      <c r="D884" s="24">
        <f>C884/B884</f>
        <v>0</v>
      </c>
      <c r="E884" s="100"/>
    </row>
    <row r="885" spans="1:5" ht="13.5">
      <c r="A885" s="113" t="s">
        <v>700</v>
      </c>
      <c r="B885" s="115"/>
      <c r="C885" s="115"/>
      <c r="D885" s="24"/>
      <c r="E885" s="100"/>
    </row>
    <row r="886" spans="1:5" ht="13.5">
      <c r="A886" s="98" t="s">
        <v>701</v>
      </c>
      <c r="B886" s="115">
        <v>79</v>
      </c>
      <c r="C886" s="115">
        <v>18</v>
      </c>
      <c r="D886" s="24">
        <f>C886/B886</f>
        <v>0.22784810126582278</v>
      </c>
      <c r="E886" s="100"/>
    </row>
    <row r="887" spans="1:5" ht="13.5">
      <c r="A887" s="113" t="s">
        <v>702</v>
      </c>
      <c r="B887" s="115"/>
      <c r="C887" s="115"/>
      <c r="D887" s="24"/>
      <c r="E887" s="100"/>
    </row>
    <row r="888" spans="1:5" ht="13.5">
      <c r="A888" s="113" t="s">
        <v>703</v>
      </c>
      <c r="B888" s="115"/>
      <c r="C888" s="115"/>
      <c r="D888" s="24"/>
      <c r="E888" s="100"/>
    </row>
    <row r="889" spans="1:5" ht="13.5">
      <c r="A889" s="98" t="s">
        <v>704</v>
      </c>
      <c r="B889" s="115">
        <v>1</v>
      </c>
      <c r="C889" s="115"/>
      <c r="D889" s="24">
        <f>C889/B889</f>
        <v>0</v>
      </c>
      <c r="E889" s="100"/>
    </row>
    <row r="890" spans="1:5" ht="13.5">
      <c r="A890" s="113" t="s">
        <v>705</v>
      </c>
      <c r="B890" s="114">
        <f>SUM(B891:B896)</f>
        <v>0</v>
      </c>
      <c r="C890" s="114">
        <f>SUM(C891:C896)</f>
        <v>0</v>
      </c>
      <c r="D890" s="24"/>
      <c r="E890" s="100"/>
    </row>
    <row r="891" spans="1:5" ht="13.5">
      <c r="A891" s="113" t="s">
        <v>706</v>
      </c>
      <c r="B891" s="115"/>
      <c r="C891" s="115"/>
      <c r="D891" s="24"/>
      <c r="E891" s="100"/>
    </row>
    <row r="892" spans="1:5" ht="13.5">
      <c r="A892" s="113" t="s">
        <v>707</v>
      </c>
      <c r="B892" s="115"/>
      <c r="C892" s="115"/>
      <c r="D892" s="24"/>
      <c r="E892" s="100"/>
    </row>
    <row r="893" spans="1:5" ht="13.5">
      <c r="A893" s="113" t="s">
        <v>708</v>
      </c>
      <c r="B893" s="115"/>
      <c r="C893" s="115"/>
      <c r="D893" s="24"/>
      <c r="E893" s="100"/>
    </row>
    <row r="894" spans="1:5" ht="13.5">
      <c r="A894" s="113" t="s">
        <v>709</v>
      </c>
      <c r="B894" s="115"/>
      <c r="C894" s="115"/>
      <c r="D894" s="24"/>
      <c r="E894" s="100"/>
    </row>
    <row r="895" spans="1:5" ht="13.5">
      <c r="A895" s="113" t="s">
        <v>710</v>
      </c>
      <c r="B895" s="115"/>
      <c r="C895" s="115"/>
      <c r="D895" s="24"/>
      <c r="E895" s="100"/>
    </row>
    <row r="896" spans="1:5" ht="13.5">
      <c r="A896" s="113" t="s">
        <v>711</v>
      </c>
      <c r="B896" s="115"/>
      <c r="C896" s="115"/>
      <c r="D896" s="24"/>
      <c r="E896" s="100"/>
    </row>
    <row r="897" spans="1:5" ht="13.5">
      <c r="A897" s="113" t="s">
        <v>712</v>
      </c>
      <c r="B897" s="114">
        <f>SUM(B898:B899)</f>
        <v>0</v>
      </c>
      <c r="C897" s="114">
        <f>SUM(C898:C899)</f>
        <v>0</v>
      </c>
      <c r="D897" s="24"/>
      <c r="E897" s="100"/>
    </row>
    <row r="898" spans="1:5" ht="13.5">
      <c r="A898" s="113" t="s">
        <v>713</v>
      </c>
      <c r="B898" s="115"/>
      <c r="C898" s="115"/>
      <c r="D898" s="24"/>
      <c r="E898" s="100"/>
    </row>
    <row r="899" spans="1:5" ht="13.5">
      <c r="A899" s="113" t="s">
        <v>714</v>
      </c>
      <c r="B899" s="115"/>
      <c r="C899" s="115"/>
      <c r="D899" s="24"/>
      <c r="E899" s="100"/>
    </row>
    <row r="900" spans="1:5" ht="13.5">
      <c r="A900" s="113" t="s">
        <v>715</v>
      </c>
      <c r="B900" s="114">
        <f>SUM(B901:B902)</f>
        <v>0</v>
      </c>
      <c r="C900" s="114">
        <f>SUM(C901:C902)</f>
        <v>0</v>
      </c>
      <c r="D900" s="24"/>
      <c r="E900" s="100"/>
    </row>
    <row r="901" spans="1:5" ht="13.5">
      <c r="A901" s="113" t="s">
        <v>716</v>
      </c>
      <c r="B901" s="115"/>
      <c r="C901" s="115"/>
      <c r="D901" s="24"/>
      <c r="E901" s="100"/>
    </row>
    <row r="902" spans="1:5" ht="13.5">
      <c r="A902" s="113" t="s">
        <v>717</v>
      </c>
      <c r="B902" s="115"/>
      <c r="C902" s="115"/>
      <c r="D902" s="24"/>
      <c r="E902" s="100"/>
    </row>
    <row r="903" spans="1:5" ht="13.5">
      <c r="A903" s="40" t="s">
        <v>718</v>
      </c>
      <c r="B903" s="115">
        <f>SUM(B904,B927,B937,B947,B952,B959,B964)</f>
        <v>0</v>
      </c>
      <c r="C903" s="115">
        <f>SUM(C904,C927,C937,C947,C952,C959,C964)</f>
        <v>0</v>
      </c>
      <c r="D903" s="24"/>
      <c r="E903" s="100"/>
    </row>
    <row r="904" spans="1:5" ht="13.5">
      <c r="A904" s="98" t="s">
        <v>719</v>
      </c>
      <c r="B904" s="114">
        <f>SUM(B905:B926)</f>
        <v>0</v>
      </c>
      <c r="C904" s="114">
        <f>SUM(C905:C926)</f>
        <v>0</v>
      </c>
      <c r="D904" s="24"/>
      <c r="E904" s="100"/>
    </row>
    <row r="905" spans="1:5" ht="13.5">
      <c r="A905" s="113" t="s">
        <v>38</v>
      </c>
      <c r="B905" s="115"/>
      <c r="C905" s="115"/>
      <c r="D905" s="24"/>
      <c r="E905" s="100"/>
    </row>
    <row r="906" spans="1:5" ht="13.5">
      <c r="A906" s="113" t="s">
        <v>39</v>
      </c>
      <c r="B906" s="115"/>
      <c r="C906" s="115"/>
      <c r="D906" s="24"/>
      <c r="E906" s="100"/>
    </row>
    <row r="907" spans="1:5" ht="13.5">
      <c r="A907" s="113" t="s">
        <v>40</v>
      </c>
      <c r="B907" s="115"/>
      <c r="C907" s="115"/>
      <c r="D907" s="24"/>
      <c r="E907" s="100"/>
    </row>
    <row r="908" spans="1:5" ht="13.5">
      <c r="A908" s="98" t="s">
        <v>720</v>
      </c>
      <c r="B908" s="115"/>
      <c r="C908" s="115"/>
      <c r="D908" s="24"/>
      <c r="E908" s="100"/>
    </row>
    <row r="909" spans="1:5" ht="13.5">
      <c r="A909" s="113" t="s">
        <v>721</v>
      </c>
      <c r="B909" s="115"/>
      <c r="C909" s="115"/>
      <c r="D909" s="24"/>
      <c r="E909" s="100"/>
    </row>
    <row r="910" spans="1:5" ht="13.5">
      <c r="A910" s="113" t="s">
        <v>722</v>
      </c>
      <c r="B910" s="115"/>
      <c r="C910" s="115"/>
      <c r="D910" s="24"/>
      <c r="E910" s="100"/>
    </row>
    <row r="911" spans="1:5" ht="13.5">
      <c r="A911" s="113" t="s">
        <v>723</v>
      </c>
      <c r="B911" s="115"/>
      <c r="C911" s="115"/>
      <c r="D911" s="24"/>
      <c r="E911" s="100"/>
    </row>
    <row r="912" spans="1:5" ht="13.5">
      <c r="A912" s="113" t="s">
        <v>724</v>
      </c>
      <c r="B912" s="115"/>
      <c r="C912" s="115"/>
      <c r="D912" s="24"/>
      <c r="E912" s="100"/>
    </row>
    <row r="913" spans="1:5" ht="13.5">
      <c r="A913" s="113" t="s">
        <v>725</v>
      </c>
      <c r="B913" s="115"/>
      <c r="C913" s="115"/>
      <c r="D913" s="24"/>
      <c r="E913" s="100"/>
    </row>
    <row r="914" spans="1:5" ht="13.5">
      <c r="A914" s="113" t="s">
        <v>726</v>
      </c>
      <c r="B914" s="115"/>
      <c r="C914" s="115"/>
      <c r="D914" s="24"/>
      <c r="E914" s="100"/>
    </row>
    <row r="915" spans="1:5" ht="13.5">
      <c r="A915" s="113" t="s">
        <v>727</v>
      </c>
      <c r="B915" s="115"/>
      <c r="C915" s="115"/>
      <c r="D915" s="24"/>
      <c r="E915" s="100"/>
    </row>
    <row r="916" spans="1:5" ht="13.5">
      <c r="A916" s="113" t="s">
        <v>728</v>
      </c>
      <c r="B916" s="115"/>
      <c r="C916" s="115"/>
      <c r="D916" s="24"/>
      <c r="E916" s="100"/>
    </row>
    <row r="917" spans="1:5" ht="13.5">
      <c r="A917" s="113" t="s">
        <v>729</v>
      </c>
      <c r="B917" s="115"/>
      <c r="C917" s="115"/>
      <c r="D917" s="24"/>
      <c r="E917" s="100"/>
    </row>
    <row r="918" spans="1:5" ht="13.5">
      <c r="A918" s="113" t="s">
        <v>730</v>
      </c>
      <c r="B918" s="115"/>
      <c r="C918" s="115"/>
      <c r="D918" s="24"/>
      <c r="E918" s="100"/>
    </row>
    <row r="919" spans="1:5" ht="13.5">
      <c r="A919" s="113" t="s">
        <v>731</v>
      </c>
      <c r="B919" s="115"/>
      <c r="C919" s="115"/>
      <c r="D919" s="24"/>
      <c r="E919" s="100"/>
    </row>
    <row r="920" spans="1:5" ht="13.5">
      <c r="A920" s="113" t="s">
        <v>732</v>
      </c>
      <c r="B920" s="115"/>
      <c r="C920" s="115"/>
      <c r="D920" s="24"/>
      <c r="E920" s="100"/>
    </row>
    <row r="921" spans="1:5" ht="13.5">
      <c r="A921" s="113" t="s">
        <v>733</v>
      </c>
      <c r="B921" s="115"/>
      <c r="C921" s="115"/>
      <c r="D921" s="24"/>
      <c r="E921" s="100"/>
    </row>
    <row r="922" spans="1:5" ht="13.5">
      <c r="A922" s="113" t="s">
        <v>734</v>
      </c>
      <c r="B922" s="115"/>
      <c r="C922" s="115"/>
      <c r="D922" s="24"/>
      <c r="E922" s="100"/>
    </row>
    <row r="923" spans="1:5" ht="13.5">
      <c r="A923" s="113" t="s">
        <v>735</v>
      </c>
      <c r="B923" s="115"/>
      <c r="C923" s="115"/>
      <c r="D923" s="24"/>
      <c r="E923" s="100"/>
    </row>
    <row r="924" spans="1:5" ht="13.5">
      <c r="A924" s="113" t="s">
        <v>736</v>
      </c>
      <c r="B924" s="115"/>
      <c r="C924" s="115"/>
      <c r="D924" s="24"/>
      <c r="E924" s="100"/>
    </row>
    <row r="925" spans="1:5" ht="13.5">
      <c r="A925" s="113" t="s">
        <v>737</v>
      </c>
      <c r="B925" s="115"/>
      <c r="C925" s="115"/>
      <c r="D925" s="24"/>
      <c r="E925" s="100"/>
    </row>
    <row r="926" spans="1:5" ht="13.5">
      <c r="A926" s="113" t="s">
        <v>738</v>
      </c>
      <c r="B926" s="115"/>
      <c r="C926" s="115"/>
      <c r="D926" s="24"/>
      <c r="E926" s="100"/>
    </row>
    <row r="927" spans="1:5" ht="13.5">
      <c r="A927" s="113" t="s">
        <v>739</v>
      </c>
      <c r="B927" s="114">
        <f>SUM(B928:B936)</f>
        <v>0</v>
      </c>
      <c r="C927" s="114">
        <f>SUM(C928:C936)</f>
        <v>0</v>
      </c>
      <c r="D927" s="24"/>
      <c r="E927" s="100"/>
    </row>
    <row r="928" spans="1:5" ht="13.5">
      <c r="A928" s="113" t="s">
        <v>38</v>
      </c>
      <c r="B928" s="115"/>
      <c r="C928" s="115"/>
      <c r="D928" s="24"/>
      <c r="E928" s="100"/>
    </row>
    <row r="929" spans="1:5" ht="13.5">
      <c r="A929" s="113" t="s">
        <v>39</v>
      </c>
      <c r="B929" s="115"/>
      <c r="C929" s="115"/>
      <c r="D929" s="24"/>
      <c r="E929" s="100"/>
    </row>
    <row r="930" spans="1:5" ht="13.5">
      <c r="A930" s="113" t="s">
        <v>40</v>
      </c>
      <c r="B930" s="115"/>
      <c r="C930" s="115"/>
      <c r="D930" s="24"/>
      <c r="E930" s="100"/>
    </row>
    <row r="931" spans="1:5" ht="13.5">
      <c r="A931" s="113" t="s">
        <v>740</v>
      </c>
      <c r="B931" s="115"/>
      <c r="C931" s="115"/>
      <c r="D931" s="24"/>
      <c r="E931" s="100"/>
    </row>
    <row r="932" spans="1:5" ht="13.5">
      <c r="A932" s="113" t="s">
        <v>741</v>
      </c>
      <c r="B932" s="115"/>
      <c r="C932" s="115"/>
      <c r="D932" s="24"/>
      <c r="E932" s="100"/>
    </row>
    <row r="933" spans="1:5" ht="13.5">
      <c r="A933" s="113" t="s">
        <v>742</v>
      </c>
      <c r="B933" s="115"/>
      <c r="C933" s="115"/>
      <c r="D933" s="24"/>
      <c r="E933" s="100"/>
    </row>
    <row r="934" spans="1:5" ht="13.5">
      <c r="A934" s="113" t="s">
        <v>743</v>
      </c>
      <c r="B934" s="115"/>
      <c r="C934" s="115"/>
      <c r="D934" s="24"/>
      <c r="E934" s="100"/>
    </row>
    <row r="935" spans="1:5" ht="13.5">
      <c r="A935" s="113" t="s">
        <v>744</v>
      </c>
      <c r="B935" s="115"/>
      <c r="C935" s="115"/>
      <c r="D935" s="24"/>
      <c r="E935" s="100"/>
    </row>
    <row r="936" spans="1:5" ht="13.5">
      <c r="A936" s="113" t="s">
        <v>745</v>
      </c>
      <c r="B936" s="115"/>
      <c r="C936" s="115"/>
      <c r="D936" s="24"/>
      <c r="E936" s="100"/>
    </row>
    <row r="937" spans="1:5" ht="13.5">
      <c r="A937" s="113" t="s">
        <v>746</v>
      </c>
      <c r="B937" s="114">
        <f>SUM(B938:B946)</f>
        <v>0</v>
      </c>
      <c r="C937" s="114">
        <f>SUM(C938:C946)</f>
        <v>0</v>
      </c>
      <c r="D937" s="24"/>
      <c r="E937" s="100"/>
    </row>
    <row r="938" spans="1:5" ht="13.5">
      <c r="A938" s="113" t="s">
        <v>38</v>
      </c>
      <c r="B938" s="115"/>
      <c r="C938" s="115"/>
      <c r="D938" s="24"/>
      <c r="E938" s="100"/>
    </row>
    <row r="939" spans="1:5" ht="13.5">
      <c r="A939" s="113" t="s">
        <v>39</v>
      </c>
      <c r="B939" s="115"/>
      <c r="C939" s="115"/>
      <c r="D939" s="24"/>
      <c r="E939" s="100"/>
    </row>
    <row r="940" spans="1:5" ht="13.5">
      <c r="A940" s="113" t="s">
        <v>40</v>
      </c>
      <c r="B940" s="115"/>
      <c r="C940" s="115"/>
      <c r="D940" s="24"/>
      <c r="E940" s="100"/>
    </row>
    <row r="941" spans="1:5" ht="13.5">
      <c r="A941" s="113" t="s">
        <v>747</v>
      </c>
      <c r="B941" s="115"/>
      <c r="C941" s="115"/>
      <c r="D941" s="24"/>
      <c r="E941" s="100"/>
    </row>
    <row r="942" spans="1:5" ht="13.5">
      <c r="A942" s="113" t="s">
        <v>748</v>
      </c>
      <c r="B942" s="115"/>
      <c r="C942" s="115"/>
      <c r="D942" s="24"/>
      <c r="E942" s="100"/>
    </row>
    <row r="943" spans="1:5" ht="13.5">
      <c r="A943" s="113" t="s">
        <v>749</v>
      </c>
      <c r="B943" s="115"/>
      <c r="C943" s="115"/>
      <c r="D943" s="24"/>
      <c r="E943" s="100"/>
    </row>
    <row r="944" spans="1:5" ht="13.5">
      <c r="A944" s="113" t="s">
        <v>750</v>
      </c>
      <c r="B944" s="115"/>
      <c r="C944" s="115"/>
      <c r="D944" s="24"/>
      <c r="E944" s="100"/>
    </row>
    <row r="945" spans="1:5" ht="13.5">
      <c r="A945" s="113" t="s">
        <v>751</v>
      </c>
      <c r="B945" s="115"/>
      <c r="C945" s="115"/>
      <c r="D945" s="24"/>
      <c r="E945" s="100"/>
    </row>
    <row r="946" spans="1:5" ht="13.5">
      <c r="A946" s="113" t="s">
        <v>752</v>
      </c>
      <c r="B946" s="115"/>
      <c r="C946" s="115"/>
      <c r="D946" s="24"/>
      <c r="E946" s="100"/>
    </row>
    <row r="947" spans="1:5" ht="13.5">
      <c r="A947" s="113" t="s">
        <v>753</v>
      </c>
      <c r="B947" s="114">
        <f>SUM(B948:B951)</f>
        <v>0</v>
      </c>
      <c r="C947" s="114">
        <f>SUM(C948:C951)</f>
        <v>0</v>
      </c>
      <c r="D947" s="24"/>
      <c r="E947" s="100"/>
    </row>
    <row r="948" spans="1:5" ht="13.5">
      <c r="A948" s="113" t="s">
        <v>754</v>
      </c>
      <c r="B948" s="115"/>
      <c r="C948" s="115"/>
      <c r="D948" s="24"/>
      <c r="E948" s="100"/>
    </row>
    <row r="949" spans="1:5" ht="13.5">
      <c r="A949" s="113" t="s">
        <v>755</v>
      </c>
      <c r="B949" s="115"/>
      <c r="C949" s="115"/>
      <c r="D949" s="24"/>
      <c r="E949" s="100"/>
    </row>
    <row r="950" spans="1:5" ht="13.5">
      <c r="A950" s="113" t="s">
        <v>756</v>
      </c>
      <c r="B950" s="115"/>
      <c r="C950" s="115"/>
      <c r="D950" s="24"/>
      <c r="E950" s="100"/>
    </row>
    <row r="951" spans="1:5" ht="13.5">
      <c r="A951" s="113" t="s">
        <v>757</v>
      </c>
      <c r="B951" s="115"/>
      <c r="C951" s="115"/>
      <c r="D951" s="24"/>
      <c r="E951" s="100"/>
    </row>
    <row r="952" spans="1:5" ht="13.5">
      <c r="A952" s="113" t="s">
        <v>758</v>
      </c>
      <c r="B952" s="114">
        <f>SUM(B953:B958)</f>
        <v>0</v>
      </c>
      <c r="C952" s="114">
        <f>SUM(C953:C958)</f>
        <v>0</v>
      </c>
      <c r="D952" s="24"/>
      <c r="E952" s="100"/>
    </row>
    <row r="953" spans="1:5" ht="13.5">
      <c r="A953" s="113" t="s">
        <v>38</v>
      </c>
      <c r="B953" s="115"/>
      <c r="C953" s="115"/>
      <c r="D953" s="24"/>
      <c r="E953" s="100"/>
    </row>
    <row r="954" spans="1:5" ht="13.5">
      <c r="A954" s="113" t="s">
        <v>39</v>
      </c>
      <c r="B954" s="115"/>
      <c r="C954" s="115"/>
      <c r="D954" s="24"/>
      <c r="E954" s="100"/>
    </row>
    <row r="955" spans="1:5" ht="13.5">
      <c r="A955" s="113" t="s">
        <v>40</v>
      </c>
      <c r="B955" s="115"/>
      <c r="C955" s="115"/>
      <c r="D955" s="24"/>
      <c r="E955" s="100"/>
    </row>
    <row r="956" spans="1:5" ht="13.5">
      <c r="A956" s="113" t="s">
        <v>744</v>
      </c>
      <c r="B956" s="115"/>
      <c r="C956" s="115"/>
      <c r="D956" s="24"/>
      <c r="E956" s="100"/>
    </row>
    <row r="957" spans="1:5" ht="13.5">
      <c r="A957" s="113" t="s">
        <v>759</v>
      </c>
      <c r="B957" s="115"/>
      <c r="C957" s="115"/>
      <c r="D957" s="24"/>
      <c r="E957" s="100"/>
    </row>
    <row r="958" spans="1:5" ht="13.5">
      <c r="A958" s="113" t="s">
        <v>760</v>
      </c>
      <c r="B958" s="115"/>
      <c r="C958" s="115"/>
      <c r="D958" s="24"/>
      <c r="E958" s="100"/>
    </row>
    <row r="959" spans="1:5" ht="13.5">
      <c r="A959" s="113" t="s">
        <v>761</v>
      </c>
      <c r="B959" s="114">
        <f>SUM(B960:B963)</f>
        <v>0</v>
      </c>
      <c r="C959" s="114">
        <f>SUM(C960:C963)</f>
        <v>0</v>
      </c>
      <c r="D959" s="24"/>
      <c r="E959" s="100"/>
    </row>
    <row r="960" spans="1:5" ht="13.5">
      <c r="A960" s="113" t="s">
        <v>762</v>
      </c>
      <c r="B960" s="115"/>
      <c r="C960" s="115"/>
      <c r="D960" s="24"/>
      <c r="E960" s="100"/>
    </row>
    <row r="961" spans="1:5" ht="13.5">
      <c r="A961" s="113" t="s">
        <v>763</v>
      </c>
      <c r="B961" s="115"/>
      <c r="C961" s="115"/>
      <c r="D961" s="24"/>
      <c r="E961" s="100"/>
    </row>
    <row r="962" spans="1:5" ht="13.5">
      <c r="A962" s="113" t="s">
        <v>764</v>
      </c>
      <c r="B962" s="115"/>
      <c r="C962" s="115"/>
      <c r="D962" s="24"/>
      <c r="E962" s="100"/>
    </row>
    <row r="963" spans="1:5" ht="13.5">
      <c r="A963" s="113" t="s">
        <v>765</v>
      </c>
      <c r="B963" s="115"/>
      <c r="C963" s="115"/>
      <c r="D963" s="24"/>
      <c r="E963" s="100"/>
    </row>
    <row r="964" spans="1:5" ht="13.5">
      <c r="A964" s="113" t="s">
        <v>766</v>
      </c>
      <c r="B964" s="114">
        <f>SUM(B965:B966)</f>
        <v>0</v>
      </c>
      <c r="C964" s="114">
        <f>SUM(C965:C966)</f>
        <v>0</v>
      </c>
      <c r="D964" s="24"/>
      <c r="E964" s="100"/>
    </row>
    <row r="965" spans="1:5" ht="13.5">
      <c r="A965" s="113" t="s">
        <v>767</v>
      </c>
      <c r="B965" s="115"/>
      <c r="C965" s="115"/>
      <c r="D965" s="24"/>
      <c r="E965" s="100"/>
    </row>
    <row r="966" spans="1:5" ht="13.5">
      <c r="A966" s="113" t="s">
        <v>768</v>
      </c>
      <c r="B966" s="115"/>
      <c r="C966" s="115"/>
      <c r="D966" s="24"/>
      <c r="E966" s="100"/>
    </row>
    <row r="967" spans="1:5" ht="13.5">
      <c r="A967" s="113" t="s">
        <v>769</v>
      </c>
      <c r="B967" s="115">
        <f>SUM(B968,B978,B994,B999,B1010,B1017,B1025)</f>
        <v>0</v>
      </c>
      <c r="C967" s="115">
        <f>SUM(C968,C978,C994,C999,C1010,C1017,C1025)</f>
        <v>0</v>
      </c>
      <c r="D967" s="24"/>
      <c r="E967" s="100"/>
    </row>
    <row r="968" spans="1:5" ht="13.5">
      <c r="A968" s="113" t="s">
        <v>770</v>
      </c>
      <c r="B968" s="114">
        <f>SUM(B969:B977)</f>
        <v>0</v>
      </c>
      <c r="C968" s="114">
        <f>SUM(C969:C977)</f>
        <v>0</v>
      </c>
      <c r="D968" s="24"/>
      <c r="E968" s="100"/>
    </row>
    <row r="969" spans="1:5" ht="13.5">
      <c r="A969" s="113" t="s">
        <v>38</v>
      </c>
      <c r="B969" s="115"/>
      <c r="C969" s="115"/>
      <c r="D969" s="24"/>
      <c r="E969" s="100"/>
    </row>
    <row r="970" spans="1:5" ht="13.5">
      <c r="A970" s="113" t="s">
        <v>39</v>
      </c>
      <c r="B970" s="115"/>
      <c r="C970" s="115"/>
      <c r="D970" s="24"/>
      <c r="E970" s="100"/>
    </row>
    <row r="971" spans="1:5" ht="13.5">
      <c r="A971" s="113" t="s">
        <v>40</v>
      </c>
      <c r="B971" s="115"/>
      <c r="C971" s="115"/>
      <c r="D971" s="24"/>
      <c r="E971" s="100"/>
    </row>
    <row r="972" spans="1:5" ht="13.5">
      <c r="A972" s="113" t="s">
        <v>771</v>
      </c>
      <c r="B972" s="115"/>
      <c r="C972" s="115"/>
      <c r="D972" s="24"/>
      <c r="E972" s="100"/>
    </row>
    <row r="973" spans="1:5" ht="13.5">
      <c r="A973" s="113" t="s">
        <v>772</v>
      </c>
      <c r="B973" s="115"/>
      <c r="C973" s="115"/>
      <c r="D973" s="24"/>
      <c r="E973" s="100"/>
    </row>
    <row r="974" spans="1:5" ht="13.5">
      <c r="A974" s="113" t="s">
        <v>773</v>
      </c>
      <c r="B974" s="115"/>
      <c r="C974" s="115"/>
      <c r="D974" s="24"/>
      <c r="E974" s="100"/>
    </row>
    <row r="975" spans="1:5" ht="13.5">
      <c r="A975" s="113" t="s">
        <v>774</v>
      </c>
      <c r="B975" s="115"/>
      <c r="C975" s="115"/>
      <c r="D975" s="24"/>
      <c r="E975" s="100"/>
    </row>
    <row r="976" spans="1:5" ht="13.5">
      <c r="A976" s="113" t="s">
        <v>775</v>
      </c>
      <c r="B976" s="115"/>
      <c r="C976" s="115"/>
      <c r="D976" s="24"/>
      <c r="E976" s="100"/>
    </row>
    <row r="977" spans="1:5" ht="13.5">
      <c r="A977" s="113" t="s">
        <v>776</v>
      </c>
      <c r="B977" s="115"/>
      <c r="C977" s="115"/>
      <c r="D977" s="24"/>
      <c r="E977" s="100"/>
    </row>
    <row r="978" spans="1:5" ht="13.5">
      <c r="A978" s="113" t="s">
        <v>777</v>
      </c>
      <c r="B978" s="114">
        <f>SUM(B979:B993)</f>
        <v>0</v>
      </c>
      <c r="C978" s="114">
        <f>SUM(C979:C993)</f>
        <v>0</v>
      </c>
      <c r="D978" s="24"/>
      <c r="E978" s="100"/>
    </row>
    <row r="979" spans="1:5" ht="13.5">
      <c r="A979" s="113" t="s">
        <v>38</v>
      </c>
      <c r="B979" s="115"/>
      <c r="C979" s="115"/>
      <c r="D979" s="24"/>
      <c r="E979" s="100"/>
    </row>
    <row r="980" spans="1:5" ht="13.5">
      <c r="A980" s="113" t="s">
        <v>39</v>
      </c>
      <c r="B980" s="115"/>
      <c r="C980" s="115"/>
      <c r="D980" s="24"/>
      <c r="E980" s="100"/>
    </row>
    <row r="981" spans="1:5" ht="13.5">
      <c r="A981" s="113" t="s">
        <v>40</v>
      </c>
      <c r="B981" s="115"/>
      <c r="C981" s="115"/>
      <c r="D981" s="24"/>
      <c r="E981" s="100"/>
    </row>
    <row r="982" spans="1:5" ht="13.5">
      <c r="A982" s="113" t="s">
        <v>778</v>
      </c>
      <c r="B982" s="115"/>
      <c r="C982" s="115"/>
      <c r="D982" s="24"/>
      <c r="E982" s="100"/>
    </row>
    <row r="983" spans="1:5" ht="13.5">
      <c r="A983" s="113" t="s">
        <v>779</v>
      </c>
      <c r="B983" s="115"/>
      <c r="C983" s="115"/>
      <c r="D983" s="24"/>
      <c r="E983" s="100"/>
    </row>
    <row r="984" spans="1:5" ht="13.5">
      <c r="A984" s="113" t="s">
        <v>780</v>
      </c>
      <c r="B984" s="115"/>
      <c r="C984" s="115"/>
      <c r="D984" s="24"/>
      <c r="E984" s="100"/>
    </row>
    <row r="985" spans="1:5" ht="13.5">
      <c r="A985" s="113" t="s">
        <v>781</v>
      </c>
      <c r="B985" s="115"/>
      <c r="C985" s="115"/>
      <c r="D985" s="24"/>
      <c r="E985" s="100"/>
    </row>
    <row r="986" spans="1:5" ht="13.5">
      <c r="A986" s="113" t="s">
        <v>782</v>
      </c>
      <c r="B986" s="115"/>
      <c r="C986" s="115"/>
      <c r="D986" s="24"/>
      <c r="E986" s="100"/>
    </row>
    <row r="987" spans="1:5" ht="13.5">
      <c r="A987" s="113" t="s">
        <v>783</v>
      </c>
      <c r="B987" s="115"/>
      <c r="C987" s="115"/>
      <c r="D987" s="24"/>
      <c r="E987" s="100"/>
    </row>
    <row r="988" spans="1:5" ht="13.5">
      <c r="A988" s="113" t="s">
        <v>784</v>
      </c>
      <c r="B988" s="115"/>
      <c r="C988" s="115"/>
      <c r="D988" s="24"/>
      <c r="E988" s="100"/>
    </row>
    <row r="989" spans="1:5" ht="13.5">
      <c r="A989" s="113" t="s">
        <v>785</v>
      </c>
      <c r="B989" s="115"/>
      <c r="C989" s="115"/>
      <c r="D989" s="24"/>
      <c r="E989" s="100"/>
    </row>
    <row r="990" spans="1:5" ht="13.5">
      <c r="A990" s="113" t="s">
        <v>786</v>
      </c>
      <c r="B990" s="115"/>
      <c r="C990" s="115"/>
      <c r="D990" s="24"/>
      <c r="E990" s="100"/>
    </row>
    <row r="991" spans="1:5" ht="13.5">
      <c r="A991" s="113" t="s">
        <v>787</v>
      </c>
      <c r="B991" s="115"/>
      <c r="C991" s="115"/>
      <c r="D991" s="24"/>
      <c r="E991" s="100"/>
    </row>
    <row r="992" spans="1:5" ht="13.5">
      <c r="A992" s="113" t="s">
        <v>788</v>
      </c>
      <c r="B992" s="115"/>
      <c r="C992" s="115"/>
      <c r="D992" s="24"/>
      <c r="E992" s="100"/>
    </row>
    <row r="993" spans="1:5" ht="13.5">
      <c r="A993" s="113" t="s">
        <v>789</v>
      </c>
      <c r="B993" s="115"/>
      <c r="C993" s="115"/>
      <c r="D993" s="24"/>
      <c r="E993" s="100"/>
    </row>
    <row r="994" spans="1:5" ht="13.5">
      <c r="A994" s="113" t="s">
        <v>790</v>
      </c>
      <c r="B994" s="114">
        <f>SUM(B995:B998)</f>
        <v>0</v>
      </c>
      <c r="C994" s="114">
        <f>SUM(C995:C998)</f>
        <v>0</v>
      </c>
      <c r="D994" s="24"/>
      <c r="E994" s="100"/>
    </row>
    <row r="995" spans="1:5" ht="13.5">
      <c r="A995" s="113" t="s">
        <v>38</v>
      </c>
      <c r="B995" s="115"/>
      <c r="C995" s="115"/>
      <c r="D995" s="24"/>
      <c r="E995" s="100"/>
    </row>
    <row r="996" spans="1:5" ht="13.5">
      <c r="A996" s="113" t="s">
        <v>39</v>
      </c>
      <c r="B996" s="115"/>
      <c r="C996" s="115"/>
      <c r="D996" s="24"/>
      <c r="E996" s="100"/>
    </row>
    <row r="997" spans="1:5" ht="13.5">
      <c r="A997" s="113" t="s">
        <v>40</v>
      </c>
      <c r="B997" s="115"/>
      <c r="C997" s="115"/>
      <c r="D997" s="24"/>
      <c r="E997" s="100"/>
    </row>
    <row r="998" spans="1:5" ht="13.5">
      <c r="A998" s="113" t="s">
        <v>791</v>
      </c>
      <c r="B998" s="115"/>
      <c r="C998" s="115"/>
      <c r="D998" s="24"/>
      <c r="E998" s="100"/>
    </row>
    <row r="999" spans="1:5" ht="13.5">
      <c r="A999" s="113" t="s">
        <v>792</v>
      </c>
      <c r="B999" s="114">
        <f>SUM(B1000:B1009)</f>
        <v>0</v>
      </c>
      <c r="C999" s="114">
        <f>SUM(C1000:C1009)</f>
        <v>0</v>
      </c>
      <c r="D999" s="24"/>
      <c r="E999" s="100"/>
    </row>
    <row r="1000" spans="1:5" ht="13.5">
      <c r="A1000" s="113" t="s">
        <v>38</v>
      </c>
      <c r="B1000" s="115"/>
      <c r="C1000" s="115"/>
      <c r="D1000" s="24"/>
      <c r="E1000" s="100"/>
    </row>
    <row r="1001" spans="1:5" ht="13.5">
      <c r="A1001" s="113" t="s">
        <v>39</v>
      </c>
      <c r="B1001" s="115"/>
      <c r="C1001" s="115"/>
      <c r="D1001" s="24"/>
      <c r="E1001" s="100"/>
    </row>
    <row r="1002" spans="1:5" ht="13.5">
      <c r="A1002" s="113" t="s">
        <v>40</v>
      </c>
      <c r="B1002" s="115"/>
      <c r="C1002" s="115"/>
      <c r="D1002" s="24"/>
      <c r="E1002" s="100"/>
    </row>
    <row r="1003" spans="1:5" ht="13.5">
      <c r="A1003" s="113" t="s">
        <v>793</v>
      </c>
      <c r="B1003" s="115"/>
      <c r="C1003" s="115"/>
      <c r="D1003" s="24"/>
      <c r="E1003" s="100"/>
    </row>
    <row r="1004" spans="1:5" ht="13.5">
      <c r="A1004" s="113" t="s">
        <v>794</v>
      </c>
      <c r="B1004" s="115"/>
      <c r="C1004" s="115"/>
      <c r="D1004" s="24"/>
      <c r="E1004" s="100"/>
    </row>
    <row r="1005" spans="1:5" ht="13.5">
      <c r="A1005" s="113" t="s">
        <v>795</v>
      </c>
      <c r="B1005" s="115"/>
      <c r="C1005" s="115"/>
      <c r="D1005" s="24"/>
      <c r="E1005" s="100"/>
    </row>
    <row r="1006" spans="1:5" ht="13.5">
      <c r="A1006" s="113" t="s">
        <v>796</v>
      </c>
      <c r="B1006" s="115"/>
      <c r="C1006" s="115"/>
      <c r="D1006" s="24"/>
      <c r="E1006" s="100"/>
    </row>
    <row r="1007" spans="1:5" ht="13.5">
      <c r="A1007" s="113" t="s">
        <v>797</v>
      </c>
      <c r="B1007" s="115"/>
      <c r="C1007" s="115"/>
      <c r="D1007" s="24"/>
      <c r="E1007" s="100"/>
    </row>
    <row r="1008" spans="1:5" ht="13.5">
      <c r="A1008" s="113" t="s">
        <v>47</v>
      </c>
      <c r="B1008" s="115"/>
      <c r="C1008" s="115"/>
      <c r="D1008" s="24"/>
      <c r="E1008" s="100"/>
    </row>
    <row r="1009" spans="1:5" ht="13.5">
      <c r="A1009" s="113" t="s">
        <v>798</v>
      </c>
      <c r="B1009" s="115"/>
      <c r="C1009" s="115"/>
      <c r="D1009" s="24"/>
      <c r="E1009" s="100"/>
    </row>
    <row r="1010" spans="1:5" ht="13.5">
      <c r="A1010" s="113" t="s">
        <v>799</v>
      </c>
      <c r="B1010" s="114">
        <f>SUM(B1011:B1016)</f>
        <v>0</v>
      </c>
      <c r="C1010" s="114">
        <f>SUM(C1011:C1016)</f>
        <v>0</v>
      </c>
      <c r="D1010" s="24"/>
      <c r="E1010" s="100"/>
    </row>
    <row r="1011" spans="1:5" ht="13.5">
      <c r="A1011" s="113" t="s">
        <v>38</v>
      </c>
      <c r="B1011" s="115"/>
      <c r="C1011" s="115"/>
      <c r="D1011" s="24"/>
      <c r="E1011" s="100"/>
    </row>
    <row r="1012" spans="1:5" ht="13.5">
      <c r="A1012" s="113" t="s">
        <v>39</v>
      </c>
      <c r="B1012" s="115"/>
      <c r="C1012" s="115"/>
      <c r="D1012" s="24"/>
      <c r="E1012" s="100"/>
    </row>
    <row r="1013" spans="1:5" ht="13.5">
      <c r="A1013" s="113" t="s">
        <v>40</v>
      </c>
      <c r="B1013" s="115"/>
      <c r="C1013" s="115"/>
      <c r="D1013" s="24"/>
      <c r="E1013" s="100"/>
    </row>
    <row r="1014" spans="1:5" ht="13.5">
      <c r="A1014" s="113" t="s">
        <v>800</v>
      </c>
      <c r="B1014" s="115"/>
      <c r="C1014" s="115"/>
      <c r="D1014" s="24"/>
      <c r="E1014" s="100"/>
    </row>
    <row r="1015" spans="1:5" ht="13.5">
      <c r="A1015" s="113" t="s">
        <v>801</v>
      </c>
      <c r="B1015" s="115"/>
      <c r="C1015" s="115"/>
      <c r="D1015" s="24"/>
      <c r="E1015" s="100"/>
    </row>
    <row r="1016" spans="1:5" ht="13.5">
      <c r="A1016" s="113" t="s">
        <v>802</v>
      </c>
      <c r="B1016" s="115"/>
      <c r="C1016" s="115"/>
      <c r="D1016" s="24"/>
      <c r="E1016" s="100"/>
    </row>
    <row r="1017" spans="1:5" ht="13.5">
      <c r="A1017" s="113" t="s">
        <v>803</v>
      </c>
      <c r="B1017" s="114">
        <f>SUM(B1018:B1024)</f>
        <v>0</v>
      </c>
      <c r="C1017" s="114">
        <f>SUM(C1018:C1024)</f>
        <v>0</v>
      </c>
      <c r="D1017" s="24"/>
      <c r="E1017" s="100"/>
    </row>
    <row r="1018" spans="1:5" ht="13.5">
      <c r="A1018" s="113" t="s">
        <v>38</v>
      </c>
      <c r="B1018" s="115"/>
      <c r="C1018" s="115"/>
      <c r="D1018" s="24"/>
      <c r="E1018" s="100"/>
    </row>
    <row r="1019" spans="1:5" ht="13.5">
      <c r="A1019" s="113" t="s">
        <v>39</v>
      </c>
      <c r="B1019" s="115"/>
      <c r="C1019" s="115"/>
      <c r="D1019" s="24"/>
      <c r="E1019" s="100"/>
    </row>
    <row r="1020" spans="1:5" ht="13.5">
      <c r="A1020" s="113" t="s">
        <v>40</v>
      </c>
      <c r="B1020" s="115"/>
      <c r="C1020" s="115"/>
      <c r="D1020" s="24"/>
      <c r="E1020" s="100"/>
    </row>
    <row r="1021" spans="1:5" ht="13.5">
      <c r="A1021" s="113" t="s">
        <v>804</v>
      </c>
      <c r="B1021" s="115"/>
      <c r="C1021" s="115"/>
      <c r="D1021" s="24"/>
      <c r="E1021" s="100"/>
    </row>
    <row r="1022" spans="1:5" ht="13.5">
      <c r="A1022" s="113" t="s">
        <v>805</v>
      </c>
      <c r="B1022" s="115"/>
      <c r="C1022" s="115"/>
      <c r="D1022" s="24"/>
      <c r="E1022" s="100"/>
    </row>
    <row r="1023" spans="1:5" ht="13.5">
      <c r="A1023" s="113" t="s">
        <v>806</v>
      </c>
      <c r="B1023" s="115"/>
      <c r="C1023" s="115"/>
      <c r="D1023" s="24"/>
      <c r="E1023" s="100"/>
    </row>
    <row r="1024" spans="1:5" ht="13.5">
      <c r="A1024" s="113" t="s">
        <v>807</v>
      </c>
      <c r="B1024" s="115"/>
      <c r="C1024" s="115"/>
      <c r="D1024" s="24"/>
      <c r="E1024" s="100"/>
    </row>
    <row r="1025" spans="1:5" ht="13.5">
      <c r="A1025" s="113" t="s">
        <v>808</v>
      </c>
      <c r="B1025" s="102">
        <f>SUM(B1026:B1030)</f>
        <v>0</v>
      </c>
      <c r="C1025" s="102">
        <f>SUM(C1026:C1030)</f>
        <v>0</v>
      </c>
      <c r="D1025" s="24"/>
      <c r="E1025" s="100"/>
    </row>
    <row r="1026" spans="1:5" ht="13.5">
      <c r="A1026" s="113" t="s">
        <v>809</v>
      </c>
      <c r="B1026" s="100"/>
      <c r="C1026" s="100"/>
      <c r="D1026" s="24"/>
      <c r="E1026" s="100"/>
    </row>
    <row r="1027" spans="1:5" ht="13.5">
      <c r="A1027" s="113" t="s">
        <v>810</v>
      </c>
      <c r="B1027" s="100"/>
      <c r="C1027" s="100"/>
      <c r="D1027" s="24"/>
      <c r="E1027" s="100"/>
    </row>
    <row r="1028" spans="1:5" ht="13.5">
      <c r="A1028" s="113" t="s">
        <v>811</v>
      </c>
      <c r="B1028" s="100"/>
      <c r="C1028" s="100"/>
      <c r="D1028" s="24"/>
      <c r="E1028" s="100"/>
    </row>
    <row r="1029" spans="1:5" ht="13.5">
      <c r="A1029" s="113" t="s">
        <v>812</v>
      </c>
      <c r="B1029" s="100"/>
      <c r="C1029" s="100"/>
      <c r="D1029" s="24"/>
      <c r="E1029" s="100"/>
    </row>
    <row r="1030" spans="1:5" ht="13.5">
      <c r="A1030" s="113" t="s">
        <v>813</v>
      </c>
      <c r="B1030" s="100"/>
      <c r="C1030" s="100"/>
      <c r="D1030" s="24"/>
      <c r="E1030" s="100"/>
    </row>
    <row r="1031" spans="1:5" ht="13.5">
      <c r="A1031" s="113" t="s">
        <v>814</v>
      </c>
      <c r="B1031" s="100">
        <f>SUM(B1032,B1042,B1048)</f>
        <v>0</v>
      </c>
      <c r="C1031" s="100">
        <f>SUM(C1032,C1042,C1048)</f>
        <v>0</v>
      </c>
      <c r="D1031" s="24"/>
      <c r="E1031" s="100"/>
    </row>
    <row r="1032" spans="1:5" ht="13.5">
      <c r="A1032" s="113" t="s">
        <v>815</v>
      </c>
      <c r="B1032" s="102">
        <f>SUM(B1033:B1041)</f>
        <v>0</v>
      </c>
      <c r="C1032" s="102">
        <f>SUM(C1033:C1041)</f>
        <v>0</v>
      </c>
      <c r="D1032" s="24"/>
      <c r="E1032" s="100"/>
    </row>
    <row r="1033" spans="1:5" ht="13.5">
      <c r="A1033" s="113" t="s">
        <v>38</v>
      </c>
      <c r="B1033" s="100"/>
      <c r="C1033" s="100"/>
      <c r="D1033" s="24"/>
      <c r="E1033" s="100"/>
    </row>
    <row r="1034" spans="1:5" ht="13.5">
      <c r="A1034" s="113" t="s">
        <v>39</v>
      </c>
      <c r="B1034" s="100"/>
      <c r="C1034" s="100"/>
      <c r="D1034" s="24"/>
      <c r="E1034" s="100"/>
    </row>
    <row r="1035" spans="1:5" ht="13.5">
      <c r="A1035" s="113" t="s">
        <v>40</v>
      </c>
      <c r="B1035" s="100"/>
      <c r="C1035" s="100"/>
      <c r="D1035" s="24"/>
      <c r="E1035" s="100"/>
    </row>
    <row r="1036" spans="1:5" ht="13.5">
      <c r="A1036" s="113" t="s">
        <v>816</v>
      </c>
      <c r="B1036" s="100"/>
      <c r="C1036" s="100"/>
      <c r="D1036" s="24"/>
      <c r="E1036" s="100"/>
    </row>
    <row r="1037" spans="1:5" ht="13.5">
      <c r="A1037" s="113" t="s">
        <v>817</v>
      </c>
      <c r="B1037" s="100"/>
      <c r="C1037" s="100"/>
      <c r="D1037" s="24"/>
      <c r="E1037" s="100"/>
    </row>
    <row r="1038" spans="1:5" ht="13.5">
      <c r="A1038" s="113" t="s">
        <v>818</v>
      </c>
      <c r="B1038" s="100"/>
      <c r="C1038" s="100"/>
      <c r="D1038" s="24"/>
      <c r="E1038" s="100"/>
    </row>
    <row r="1039" spans="1:5" ht="13.5">
      <c r="A1039" s="113" t="s">
        <v>819</v>
      </c>
      <c r="B1039" s="100"/>
      <c r="C1039" s="100"/>
      <c r="D1039" s="24"/>
      <c r="E1039" s="100"/>
    </row>
    <row r="1040" spans="1:5" ht="13.5">
      <c r="A1040" s="113" t="s">
        <v>47</v>
      </c>
      <c r="B1040" s="100"/>
      <c r="C1040" s="100"/>
      <c r="D1040" s="24"/>
      <c r="E1040" s="100"/>
    </row>
    <row r="1041" spans="1:5" ht="13.5">
      <c r="A1041" s="113" t="s">
        <v>820</v>
      </c>
      <c r="B1041" s="100"/>
      <c r="C1041" s="100"/>
      <c r="D1041" s="24"/>
      <c r="E1041" s="100"/>
    </row>
    <row r="1042" spans="1:5" ht="13.5">
      <c r="A1042" s="113" t="s">
        <v>821</v>
      </c>
      <c r="B1042" s="102">
        <f>SUM(B1043:B1047)</f>
        <v>0</v>
      </c>
      <c r="C1042" s="102">
        <f>SUM(C1043:C1047)</f>
        <v>0</v>
      </c>
      <c r="D1042" s="24"/>
      <c r="E1042" s="100"/>
    </row>
    <row r="1043" spans="1:5" ht="13.5">
      <c r="A1043" s="113" t="s">
        <v>38</v>
      </c>
      <c r="B1043" s="100"/>
      <c r="C1043" s="100"/>
      <c r="D1043" s="24"/>
      <c r="E1043" s="100"/>
    </row>
    <row r="1044" spans="1:5" ht="13.5">
      <c r="A1044" s="113" t="s">
        <v>39</v>
      </c>
      <c r="B1044" s="100"/>
      <c r="C1044" s="100"/>
      <c r="D1044" s="24"/>
      <c r="E1044" s="100"/>
    </row>
    <row r="1045" spans="1:5" ht="13.5">
      <c r="A1045" s="113" t="s">
        <v>40</v>
      </c>
      <c r="B1045" s="100"/>
      <c r="C1045" s="100"/>
      <c r="D1045" s="24"/>
      <c r="E1045" s="100"/>
    </row>
    <row r="1046" spans="1:5" ht="13.5">
      <c r="A1046" s="113" t="s">
        <v>822</v>
      </c>
      <c r="B1046" s="100"/>
      <c r="C1046" s="100"/>
      <c r="D1046" s="24"/>
      <c r="E1046" s="100"/>
    </row>
    <row r="1047" spans="1:5" ht="13.5">
      <c r="A1047" s="113" t="s">
        <v>823</v>
      </c>
      <c r="B1047" s="100"/>
      <c r="C1047" s="100"/>
      <c r="D1047" s="24"/>
      <c r="E1047" s="100"/>
    </row>
    <row r="1048" spans="1:5" ht="13.5">
      <c r="A1048" s="113" t="s">
        <v>824</v>
      </c>
      <c r="B1048" s="102">
        <f>SUM(B1049:B1050)</f>
        <v>0</v>
      </c>
      <c r="C1048" s="102">
        <f>SUM(C1049:C1050)</f>
        <v>0</v>
      </c>
      <c r="D1048" s="24"/>
      <c r="E1048" s="100"/>
    </row>
    <row r="1049" spans="1:5" ht="13.5">
      <c r="A1049" s="113" t="s">
        <v>825</v>
      </c>
      <c r="B1049" s="100"/>
      <c r="C1049" s="100"/>
      <c r="D1049" s="24"/>
      <c r="E1049" s="100"/>
    </row>
    <row r="1050" spans="1:5" ht="13.5">
      <c r="A1050" s="113" t="s">
        <v>826</v>
      </c>
      <c r="B1050" s="100"/>
      <c r="C1050" s="100"/>
      <c r="D1050" s="24"/>
      <c r="E1050" s="100"/>
    </row>
    <row r="1051" spans="1:5" ht="13.5">
      <c r="A1051" s="113" t="s">
        <v>827</v>
      </c>
      <c r="B1051" s="100">
        <f>SUM(B1052,B1059,B1069,B1075,B1078)</f>
        <v>0</v>
      </c>
      <c r="C1051" s="100">
        <f>SUM(C1052,C1059,C1069,C1075,C1078)</f>
        <v>0</v>
      </c>
      <c r="D1051" s="24"/>
      <c r="E1051" s="100"/>
    </row>
    <row r="1052" spans="1:5" ht="13.5">
      <c r="A1052" s="113" t="s">
        <v>828</v>
      </c>
      <c r="B1052" s="102">
        <f>SUM(B1053:B1058)</f>
        <v>0</v>
      </c>
      <c r="C1052" s="102">
        <f>SUM(C1053:C1058)</f>
        <v>0</v>
      </c>
      <c r="D1052" s="24"/>
      <c r="E1052" s="100"/>
    </row>
    <row r="1053" spans="1:5" ht="13.5">
      <c r="A1053" s="113" t="s">
        <v>38</v>
      </c>
      <c r="B1053" s="100"/>
      <c r="C1053" s="100"/>
      <c r="D1053" s="24"/>
      <c r="E1053" s="100"/>
    </row>
    <row r="1054" spans="1:5" ht="13.5">
      <c r="A1054" s="113" t="s">
        <v>39</v>
      </c>
      <c r="B1054" s="100"/>
      <c r="C1054" s="100"/>
      <c r="D1054" s="24"/>
      <c r="E1054" s="100"/>
    </row>
    <row r="1055" spans="1:5" ht="13.5">
      <c r="A1055" s="113" t="s">
        <v>40</v>
      </c>
      <c r="B1055" s="100"/>
      <c r="C1055" s="100"/>
      <c r="D1055" s="24"/>
      <c r="E1055" s="100"/>
    </row>
    <row r="1056" spans="1:5" ht="13.5">
      <c r="A1056" s="113" t="s">
        <v>829</v>
      </c>
      <c r="B1056" s="100"/>
      <c r="C1056" s="100"/>
      <c r="D1056" s="24"/>
      <c r="E1056" s="100"/>
    </row>
    <row r="1057" spans="1:5" ht="13.5">
      <c r="A1057" s="113" t="s">
        <v>47</v>
      </c>
      <c r="B1057" s="100"/>
      <c r="C1057" s="100"/>
      <c r="D1057" s="24"/>
      <c r="E1057" s="100"/>
    </row>
    <row r="1058" spans="1:5" ht="13.5">
      <c r="A1058" s="113" t="s">
        <v>830</v>
      </c>
      <c r="B1058" s="100"/>
      <c r="C1058" s="100"/>
      <c r="D1058" s="24"/>
      <c r="E1058" s="100"/>
    </row>
    <row r="1059" spans="1:5" ht="13.5">
      <c r="A1059" s="113" t="s">
        <v>831</v>
      </c>
      <c r="B1059" s="102">
        <f>SUM(B1060:B1068)</f>
        <v>0</v>
      </c>
      <c r="C1059" s="102">
        <f>SUM(C1060:C1068)</f>
        <v>0</v>
      </c>
      <c r="D1059" s="24"/>
      <c r="E1059" s="100"/>
    </row>
    <row r="1060" spans="1:5" ht="13.5">
      <c r="A1060" s="113" t="s">
        <v>832</v>
      </c>
      <c r="B1060" s="100"/>
      <c r="C1060" s="100"/>
      <c r="D1060" s="24"/>
      <c r="E1060" s="100"/>
    </row>
    <row r="1061" spans="1:5" ht="13.5">
      <c r="A1061" s="113" t="s">
        <v>833</v>
      </c>
      <c r="B1061" s="100"/>
      <c r="C1061" s="100"/>
      <c r="D1061" s="24"/>
      <c r="E1061" s="100"/>
    </row>
    <row r="1062" spans="1:5" ht="13.5">
      <c r="A1062" s="113" t="s">
        <v>834</v>
      </c>
      <c r="B1062" s="100"/>
      <c r="C1062" s="100"/>
      <c r="D1062" s="24"/>
      <c r="E1062" s="100"/>
    </row>
    <row r="1063" spans="1:5" ht="13.5">
      <c r="A1063" s="113" t="s">
        <v>835</v>
      </c>
      <c r="B1063" s="100"/>
      <c r="C1063" s="100"/>
      <c r="D1063" s="24"/>
      <c r="E1063" s="100"/>
    </row>
    <row r="1064" spans="1:5" ht="13.5">
      <c r="A1064" s="113" t="s">
        <v>836</v>
      </c>
      <c r="B1064" s="100"/>
      <c r="C1064" s="100"/>
      <c r="D1064" s="24"/>
      <c r="E1064" s="100"/>
    </row>
    <row r="1065" spans="1:5" ht="13.5">
      <c r="A1065" s="113" t="s">
        <v>837</v>
      </c>
      <c r="B1065" s="100"/>
      <c r="C1065" s="100"/>
      <c r="D1065" s="24"/>
      <c r="E1065" s="100"/>
    </row>
    <row r="1066" spans="1:5" ht="13.5">
      <c r="A1066" s="113" t="s">
        <v>838</v>
      </c>
      <c r="B1066" s="100"/>
      <c r="C1066" s="100"/>
      <c r="D1066" s="24"/>
      <c r="E1066" s="100"/>
    </row>
    <row r="1067" spans="1:5" ht="13.5">
      <c r="A1067" s="113" t="s">
        <v>839</v>
      </c>
      <c r="B1067" s="100"/>
      <c r="C1067" s="100"/>
      <c r="D1067" s="24"/>
      <c r="E1067" s="100"/>
    </row>
    <row r="1068" spans="1:5" ht="13.5">
      <c r="A1068" s="113" t="s">
        <v>840</v>
      </c>
      <c r="B1068" s="100"/>
      <c r="C1068" s="100"/>
      <c r="D1068" s="24"/>
      <c r="E1068" s="100"/>
    </row>
    <row r="1069" spans="1:5" ht="13.5">
      <c r="A1069" s="113" t="s">
        <v>841</v>
      </c>
      <c r="B1069" s="102">
        <f>SUM(B1070:B1074)</f>
        <v>0</v>
      </c>
      <c r="C1069" s="102">
        <f>SUM(C1070:C1074)</f>
        <v>0</v>
      </c>
      <c r="D1069" s="24"/>
      <c r="E1069" s="100"/>
    </row>
    <row r="1070" spans="1:5" ht="13.5">
      <c r="A1070" s="113" t="s">
        <v>842</v>
      </c>
      <c r="B1070" s="100"/>
      <c r="C1070" s="100"/>
      <c r="D1070" s="24"/>
      <c r="E1070" s="100"/>
    </row>
    <row r="1071" spans="1:5" ht="13.5">
      <c r="A1071" s="91" t="s">
        <v>843</v>
      </c>
      <c r="B1071" s="100"/>
      <c r="C1071" s="100"/>
      <c r="D1071" s="24"/>
      <c r="E1071" s="100"/>
    </row>
    <row r="1072" spans="1:5" ht="13.5">
      <c r="A1072" s="113" t="s">
        <v>844</v>
      </c>
      <c r="B1072" s="100"/>
      <c r="C1072" s="100"/>
      <c r="D1072" s="24"/>
      <c r="E1072" s="100"/>
    </row>
    <row r="1073" spans="1:5" ht="13.5">
      <c r="A1073" s="113" t="s">
        <v>845</v>
      </c>
      <c r="B1073" s="100"/>
      <c r="C1073" s="100"/>
      <c r="D1073" s="24"/>
      <c r="E1073" s="100"/>
    </row>
    <row r="1074" spans="1:5" ht="13.5">
      <c r="A1074" s="113" t="s">
        <v>846</v>
      </c>
      <c r="B1074" s="100"/>
      <c r="C1074" s="100"/>
      <c r="D1074" s="24"/>
      <c r="E1074" s="100"/>
    </row>
    <row r="1075" spans="1:5" ht="13.5">
      <c r="A1075" s="113" t="s">
        <v>847</v>
      </c>
      <c r="B1075" s="102">
        <f>SUM(B1076:B1077)</f>
        <v>0</v>
      </c>
      <c r="C1075" s="102">
        <f>SUM(C1076:C1077)</f>
        <v>0</v>
      </c>
      <c r="D1075" s="24"/>
      <c r="E1075" s="100"/>
    </row>
    <row r="1076" spans="1:5" ht="13.5">
      <c r="A1076" s="113" t="s">
        <v>848</v>
      </c>
      <c r="B1076" s="100"/>
      <c r="C1076" s="100"/>
      <c r="D1076" s="24"/>
      <c r="E1076" s="100"/>
    </row>
    <row r="1077" spans="1:5" ht="13.5">
      <c r="A1077" s="113" t="s">
        <v>849</v>
      </c>
      <c r="B1077" s="100"/>
      <c r="C1077" s="100"/>
      <c r="D1077" s="24"/>
      <c r="E1077" s="100"/>
    </row>
    <row r="1078" spans="1:5" ht="13.5">
      <c r="A1078" s="113" t="s">
        <v>850</v>
      </c>
      <c r="B1078" s="102">
        <f>SUM(B1079:B1080)</f>
        <v>0</v>
      </c>
      <c r="C1078" s="102">
        <f>SUM(C1079:C1080)</f>
        <v>0</v>
      </c>
      <c r="D1078" s="24"/>
      <c r="E1078" s="100"/>
    </row>
    <row r="1079" spans="1:5" ht="13.5">
      <c r="A1079" s="113" t="s">
        <v>851</v>
      </c>
      <c r="B1079" s="100"/>
      <c r="C1079" s="100"/>
      <c r="D1079" s="24"/>
      <c r="E1079" s="100"/>
    </row>
    <row r="1080" spans="1:5" ht="13.5">
      <c r="A1080" s="113" t="s">
        <v>852</v>
      </c>
      <c r="B1080" s="100"/>
      <c r="C1080" s="100"/>
      <c r="D1080" s="24"/>
      <c r="E1080" s="100"/>
    </row>
    <row r="1081" spans="1:5" ht="13.5">
      <c r="A1081" s="113" t="s">
        <v>853</v>
      </c>
      <c r="B1081" s="102">
        <f>SUM(B1082:B1090)</f>
        <v>0</v>
      </c>
      <c r="C1081" s="102">
        <f>SUM(C1082:C1090)</f>
        <v>0</v>
      </c>
      <c r="D1081" s="24"/>
      <c r="E1081" s="100"/>
    </row>
    <row r="1082" spans="1:5" ht="13.5">
      <c r="A1082" s="113" t="s">
        <v>854</v>
      </c>
      <c r="B1082" s="100"/>
      <c r="C1082" s="100"/>
      <c r="D1082" s="24"/>
      <c r="E1082" s="100"/>
    </row>
    <row r="1083" spans="1:5" ht="13.5">
      <c r="A1083" s="113" t="s">
        <v>855</v>
      </c>
      <c r="B1083" s="100"/>
      <c r="C1083" s="100"/>
      <c r="D1083" s="24"/>
      <c r="E1083" s="100"/>
    </row>
    <row r="1084" spans="1:5" ht="13.5">
      <c r="A1084" s="113" t="s">
        <v>856</v>
      </c>
      <c r="B1084" s="100"/>
      <c r="C1084" s="100"/>
      <c r="D1084" s="24"/>
      <c r="E1084" s="100"/>
    </row>
    <row r="1085" spans="1:5" ht="13.5">
      <c r="A1085" s="113" t="s">
        <v>857</v>
      </c>
      <c r="B1085" s="100"/>
      <c r="C1085" s="100"/>
      <c r="D1085" s="24"/>
      <c r="E1085" s="100"/>
    </row>
    <row r="1086" spans="1:5" ht="13.5">
      <c r="A1086" s="113" t="s">
        <v>858</v>
      </c>
      <c r="B1086" s="100"/>
      <c r="C1086" s="100"/>
      <c r="D1086" s="24"/>
      <c r="E1086" s="100"/>
    </row>
    <row r="1087" spans="1:5" ht="13.5">
      <c r="A1087" s="113" t="s">
        <v>859</v>
      </c>
      <c r="B1087" s="100"/>
      <c r="C1087" s="100"/>
      <c r="D1087" s="24"/>
      <c r="E1087" s="100"/>
    </row>
    <row r="1088" spans="1:5" ht="13.5">
      <c r="A1088" s="113" t="s">
        <v>860</v>
      </c>
      <c r="B1088" s="100"/>
      <c r="C1088" s="100"/>
      <c r="D1088" s="24"/>
      <c r="E1088" s="100"/>
    </row>
    <row r="1089" spans="1:5" ht="13.5">
      <c r="A1089" s="113" t="s">
        <v>861</v>
      </c>
      <c r="B1089" s="100"/>
      <c r="C1089" s="100"/>
      <c r="D1089" s="24"/>
      <c r="E1089" s="100"/>
    </row>
    <row r="1090" spans="1:5" ht="13.5">
      <c r="A1090" s="113" t="s">
        <v>862</v>
      </c>
      <c r="B1090" s="100"/>
      <c r="C1090" s="100"/>
      <c r="D1090" s="24"/>
      <c r="E1090" s="100"/>
    </row>
    <row r="1091" spans="1:5" ht="13.5">
      <c r="A1091" s="113" t="s">
        <v>863</v>
      </c>
      <c r="B1091" s="100">
        <f>SUM(B1092,B1119,B1134)</f>
        <v>0</v>
      </c>
      <c r="C1091" s="100">
        <f>SUM(C1092,C1119,C1134)</f>
        <v>0</v>
      </c>
      <c r="D1091" s="24"/>
      <c r="E1091" s="100"/>
    </row>
    <row r="1092" spans="1:5" ht="13.5">
      <c r="A1092" s="113" t="s">
        <v>864</v>
      </c>
      <c r="B1092" s="102">
        <f>SUM(B1093:B1118)</f>
        <v>0</v>
      </c>
      <c r="C1092" s="102">
        <f>SUM(C1093:C1118)</f>
        <v>0</v>
      </c>
      <c r="D1092" s="24"/>
      <c r="E1092" s="100"/>
    </row>
    <row r="1093" spans="1:5" ht="13.5">
      <c r="A1093" s="113" t="s">
        <v>38</v>
      </c>
      <c r="B1093" s="100"/>
      <c r="C1093" s="100"/>
      <c r="D1093" s="24"/>
      <c r="E1093" s="100"/>
    </row>
    <row r="1094" spans="1:5" ht="13.5">
      <c r="A1094" s="113" t="s">
        <v>39</v>
      </c>
      <c r="B1094" s="100"/>
      <c r="C1094" s="100"/>
      <c r="D1094" s="24"/>
      <c r="E1094" s="100"/>
    </row>
    <row r="1095" spans="1:5" ht="13.5">
      <c r="A1095" s="113" t="s">
        <v>40</v>
      </c>
      <c r="B1095" s="100"/>
      <c r="C1095" s="100"/>
      <c r="D1095" s="24"/>
      <c r="E1095" s="100"/>
    </row>
    <row r="1096" spans="1:5" ht="13.5">
      <c r="A1096" s="113" t="s">
        <v>865</v>
      </c>
      <c r="B1096" s="100"/>
      <c r="C1096" s="100"/>
      <c r="D1096" s="24"/>
      <c r="E1096" s="100"/>
    </row>
    <row r="1097" spans="1:5" ht="13.5">
      <c r="A1097" s="113" t="s">
        <v>866</v>
      </c>
      <c r="B1097" s="100"/>
      <c r="C1097" s="100"/>
      <c r="D1097" s="24"/>
      <c r="E1097" s="100"/>
    </row>
    <row r="1098" spans="1:5" ht="13.5">
      <c r="A1098" s="113" t="s">
        <v>867</v>
      </c>
      <c r="B1098" s="100"/>
      <c r="C1098" s="100"/>
      <c r="D1098" s="24"/>
      <c r="E1098" s="100"/>
    </row>
    <row r="1099" spans="1:5" ht="13.5">
      <c r="A1099" s="113" t="s">
        <v>868</v>
      </c>
      <c r="B1099" s="100"/>
      <c r="C1099" s="100"/>
      <c r="D1099" s="24"/>
      <c r="E1099" s="100"/>
    </row>
    <row r="1100" spans="1:5" ht="13.5">
      <c r="A1100" s="113" t="s">
        <v>869</v>
      </c>
      <c r="B1100" s="100"/>
      <c r="C1100" s="100"/>
      <c r="D1100" s="24"/>
      <c r="E1100" s="100"/>
    </row>
    <row r="1101" spans="1:5" ht="13.5">
      <c r="A1101" s="113" t="s">
        <v>870</v>
      </c>
      <c r="B1101" s="100"/>
      <c r="C1101" s="100"/>
      <c r="D1101" s="24"/>
      <c r="E1101" s="100"/>
    </row>
    <row r="1102" spans="1:5" ht="13.5">
      <c r="A1102" s="113" t="s">
        <v>871</v>
      </c>
      <c r="B1102" s="100"/>
      <c r="C1102" s="100"/>
      <c r="D1102" s="24"/>
      <c r="E1102" s="100"/>
    </row>
    <row r="1103" spans="1:5" ht="13.5">
      <c r="A1103" s="113" t="s">
        <v>872</v>
      </c>
      <c r="B1103" s="100"/>
      <c r="C1103" s="100"/>
      <c r="D1103" s="24"/>
      <c r="E1103" s="100"/>
    </row>
    <row r="1104" spans="1:5" ht="13.5">
      <c r="A1104" s="113" t="s">
        <v>873</v>
      </c>
      <c r="B1104" s="100"/>
      <c r="C1104" s="100"/>
      <c r="D1104" s="24"/>
      <c r="E1104" s="100"/>
    </row>
    <row r="1105" spans="1:5" ht="13.5">
      <c r="A1105" s="113" t="s">
        <v>874</v>
      </c>
      <c r="B1105" s="100"/>
      <c r="C1105" s="100"/>
      <c r="D1105" s="24"/>
      <c r="E1105" s="100"/>
    </row>
    <row r="1106" spans="1:5" ht="13.5">
      <c r="A1106" s="113" t="s">
        <v>875</v>
      </c>
      <c r="B1106" s="100"/>
      <c r="C1106" s="100"/>
      <c r="D1106" s="24"/>
      <c r="E1106" s="100"/>
    </row>
    <row r="1107" spans="1:5" ht="13.5">
      <c r="A1107" s="113" t="s">
        <v>876</v>
      </c>
      <c r="B1107" s="100"/>
      <c r="C1107" s="100"/>
      <c r="D1107" s="24"/>
      <c r="E1107" s="100"/>
    </row>
    <row r="1108" spans="1:5" ht="13.5">
      <c r="A1108" s="113" t="s">
        <v>877</v>
      </c>
      <c r="B1108" s="100"/>
      <c r="C1108" s="100"/>
      <c r="D1108" s="24"/>
      <c r="E1108" s="100"/>
    </row>
    <row r="1109" spans="1:5" ht="13.5">
      <c r="A1109" s="113" t="s">
        <v>878</v>
      </c>
      <c r="B1109" s="100"/>
      <c r="C1109" s="100"/>
      <c r="D1109" s="24"/>
      <c r="E1109" s="100"/>
    </row>
    <row r="1110" spans="1:5" ht="13.5">
      <c r="A1110" s="113" t="s">
        <v>879</v>
      </c>
      <c r="B1110" s="100"/>
      <c r="C1110" s="100"/>
      <c r="D1110" s="24"/>
      <c r="E1110" s="100"/>
    </row>
    <row r="1111" spans="1:5" ht="13.5">
      <c r="A1111" s="113" t="s">
        <v>880</v>
      </c>
      <c r="B1111" s="100"/>
      <c r="C1111" s="100"/>
      <c r="D1111" s="24"/>
      <c r="E1111" s="100"/>
    </row>
    <row r="1112" spans="1:5" ht="13.5">
      <c r="A1112" s="113" t="s">
        <v>881</v>
      </c>
      <c r="B1112" s="100"/>
      <c r="C1112" s="100"/>
      <c r="D1112" s="24"/>
      <c r="E1112" s="100"/>
    </row>
    <row r="1113" spans="1:5" ht="13.5">
      <c r="A1113" s="113" t="s">
        <v>882</v>
      </c>
      <c r="B1113" s="100"/>
      <c r="C1113" s="100"/>
      <c r="D1113" s="24"/>
      <c r="E1113" s="100"/>
    </row>
    <row r="1114" spans="1:5" ht="13.5">
      <c r="A1114" s="113" t="s">
        <v>883</v>
      </c>
      <c r="B1114" s="100"/>
      <c r="C1114" s="100"/>
      <c r="D1114" s="24"/>
      <c r="E1114" s="100"/>
    </row>
    <row r="1115" spans="1:5" ht="13.5">
      <c r="A1115" s="113" t="s">
        <v>884</v>
      </c>
      <c r="B1115" s="100"/>
      <c r="C1115" s="100"/>
      <c r="D1115" s="24"/>
      <c r="E1115" s="100"/>
    </row>
    <row r="1116" spans="1:5" ht="13.5">
      <c r="A1116" s="113" t="s">
        <v>885</v>
      </c>
      <c r="B1116" s="100"/>
      <c r="C1116" s="100"/>
      <c r="D1116" s="24"/>
      <c r="E1116" s="100"/>
    </row>
    <row r="1117" spans="1:5" ht="13.5">
      <c r="A1117" s="113" t="s">
        <v>47</v>
      </c>
      <c r="B1117" s="100"/>
      <c r="C1117" s="100"/>
      <c r="D1117" s="24"/>
      <c r="E1117" s="100"/>
    </row>
    <row r="1118" spans="1:5" ht="13.5">
      <c r="A1118" s="113" t="s">
        <v>886</v>
      </c>
      <c r="B1118" s="100"/>
      <c r="C1118" s="100"/>
      <c r="D1118" s="24"/>
      <c r="E1118" s="100"/>
    </row>
    <row r="1119" spans="1:5" ht="13.5">
      <c r="A1119" s="113" t="s">
        <v>887</v>
      </c>
      <c r="B1119" s="102">
        <f>SUM(B1120:B1133)</f>
        <v>0</v>
      </c>
      <c r="C1119" s="102">
        <f>SUM(C1120:C1133)</f>
        <v>0</v>
      </c>
      <c r="D1119" s="24"/>
      <c r="E1119" s="100"/>
    </row>
    <row r="1120" spans="1:5" ht="13.5">
      <c r="A1120" s="113" t="s">
        <v>38</v>
      </c>
      <c r="B1120" s="100"/>
      <c r="C1120" s="100"/>
      <c r="D1120" s="24"/>
      <c r="E1120" s="100"/>
    </row>
    <row r="1121" spans="1:5" ht="13.5">
      <c r="A1121" s="113" t="s">
        <v>39</v>
      </c>
      <c r="B1121" s="100"/>
      <c r="C1121" s="100"/>
      <c r="D1121" s="24"/>
      <c r="E1121" s="100"/>
    </row>
    <row r="1122" spans="1:5" ht="13.5">
      <c r="A1122" s="113" t="s">
        <v>40</v>
      </c>
      <c r="B1122" s="100"/>
      <c r="C1122" s="100"/>
      <c r="D1122" s="24"/>
      <c r="E1122" s="100"/>
    </row>
    <row r="1123" spans="1:5" ht="13.5">
      <c r="A1123" s="113" t="s">
        <v>888</v>
      </c>
      <c r="B1123" s="100"/>
      <c r="C1123" s="100"/>
      <c r="D1123" s="24"/>
      <c r="E1123" s="100"/>
    </row>
    <row r="1124" spans="1:5" ht="13.5">
      <c r="A1124" s="113" t="s">
        <v>889</v>
      </c>
      <c r="B1124" s="100"/>
      <c r="C1124" s="100"/>
      <c r="D1124" s="24"/>
      <c r="E1124" s="100"/>
    </row>
    <row r="1125" spans="1:5" ht="13.5">
      <c r="A1125" s="113" t="s">
        <v>890</v>
      </c>
      <c r="B1125" s="100"/>
      <c r="C1125" s="100"/>
      <c r="D1125" s="24"/>
      <c r="E1125" s="100"/>
    </row>
    <row r="1126" spans="1:5" ht="13.5">
      <c r="A1126" s="113" t="s">
        <v>891</v>
      </c>
      <c r="B1126" s="100"/>
      <c r="C1126" s="100"/>
      <c r="D1126" s="24"/>
      <c r="E1126" s="100"/>
    </row>
    <row r="1127" spans="1:5" ht="13.5">
      <c r="A1127" s="113" t="s">
        <v>892</v>
      </c>
      <c r="B1127" s="100"/>
      <c r="C1127" s="100"/>
      <c r="D1127" s="24"/>
      <c r="E1127" s="100"/>
    </row>
    <row r="1128" spans="1:5" ht="13.5">
      <c r="A1128" s="113" t="s">
        <v>893</v>
      </c>
      <c r="B1128" s="100"/>
      <c r="C1128" s="100"/>
      <c r="D1128" s="24"/>
      <c r="E1128" s="100"/>
    </row>
    <row r="1129" spans="1:5" ht="13.5">
      <c r="A1129" s="113" t="s">
        <v>894</v>
      </c>
      <c r="B1129" s="100"/>
      <c r="C1129" s="100"/>
      <c r="D1129" s="24"/>
      <c r="E1129" s="100"/>
    </row>
    <row r="1130" spans="1:5" ht="13.5">
      <c r="A1130" s="113" t="s">
        <v>895</v>
      </c>
      <c r="B1130" s="100"/>
      <c r="C1130" s="100"/>
      <c r="D1130" s="24"/>
      <c r="E1130" s="100"/>
    </row>
    <row r="1131" spans="1:5" ht="13.5">
      <c r="A1131" s="113" t="s">
        <v>896</v>
      </c>
      <c r="B1131" s="100"/>
      <c r="C1131" s="100"/>
      <c r="D1131" s="24"/>
      <c r="E1131" s="100"/>
    </row>
    <row r="1132" spans="1:5" ht="13.5">
      <c r="A1132" s="113" t="s">
        <v>897</v>
      </c>
      <c r="B1132" s="100"/>
      <c r="C1132" s="100"/>
      <c r="D1132" s="24"/>
      <c r="E1132" s="100"/>
    </row>
    <row r="1133" spans="1:5" ht="13.5">
      <c r="A1133" s="113" t="s">
        <v>898</v>
      </c>
      <c r="B1133" s="100"/>
      <c r="C1133" s="100"/>
      <c r="D1133" s="24"/>
      <c r="E1133" s="100"/>
    </row>
    <row r="1134" spans="1:5" ht="13.5">
      <c r="A1134" s="113" t="s">
        <v>899</v>
      </c>
      <c r="B1134" s="100"/>
      <c r="C1134" s="100"/>
      <c r="D1134" s="24"/>
      <c r="E1134" s="100"/>
    </row>
    <row r="1135" spans="1:5" ht="13.5">
      <c r="A1135" s="98" t="s">
        <v>900</v>
      </c>
      <c r="B1135" s="100">
        <f>SUM(B1136,B1147,B1151)</f>
        <v>332</v>
      </c>
      <c r="C1135" s="100">
        <f>SUM(C1136,C1147,C1151)</f>
        <v>254</v>
      </c>
      <c r="D1135" s="24">
        <f>C1135/B1135</f>
        <v>0.7650602409638554</v>
      </c>
      <c r="E1135" s="100"/>
    </row>
    <row r="1136" spans="1:5" ht="13.5">
      <c r="A1136" s="113" t="s">
        <v>901</v>
      </c>
      <c r="B1136" s="102">
        <f>SUM(B1137:B1146)</f>
        <v>0</v>
      </c>
      <c r="C1136" s="102">
        <f>SUM(C1137:C1146)</f>
        <v>0</v>
      </c>
      <c r="D1136" s="24"/>
      <c r="E1136" s="100"/>
    </row>
    <row r="1137" spans="1:5" ht="13.5">
      <c r="A1137" s="113" t="s">
        <v>902</v>
      </c>
      <c r="B1137" s="100"/>
      <c r="C1137" s="100"/>
      <c r="D1137" s="24"/>
      <c r="E1137" s="100"/>
    </row>
    <row r="1138" spans="1:5" ht="13.5">
      <c r="A1138" s="113" t="s">
        <v>903</v>
      </c>
      <c r="B1138" s="100"/>
      <c r="C1138" s="100"/>
      <c r="D1138" s="24"/>
      <c r="E1138" s="100"/>
    </row>
    <row r="1139" spans="1:5" ht="13.5">
      <c r="A1139" s="113" t="s">
        <v>904</v>
      </c>
      <c r="B1139" s="100"/>
      <c r="C1139" s="100"/>
      <c r="D1139" s="24"/>
      <c r="E1139" s="100"/>
    </row>
    <row r="1140" spans="1:5" ht="13.5">
      <c r="A1140" s="113" t="s">
        <v>905</v>
      </c>
      <c r="B1140" s="100"/>
      <c r="C1140" s="100"/>
      <c r="D1140" s="24"/>
      <c r="E1140" s="100"/>
    </row>
    <row r="1141" spans="1:5" ht="13.5">
      <c r="A1141" s="113" t="s">
        <v>906</v>
      </c>
      <c r="B1141" s="100"/>
      <c r="C1141" s="100"/>
      <c r="D1141" s="24"/>
      <c r="E1141" s="100"/>
    </row>
    <row r="1142" spans="1:5" ht="13.5">
      <c r="A1142" s="113" t="s">
        <v>907</v>
      </c>
      <c r="B1142" s="100"/>
      <c r="C1142" s="100"/>
      <c r="D1142" s="24"/>
      <c r="E1142" s="100"/>
    </row>
    <row r="1143" spans="1:5" ht="13.5">
      <c r="A1143" s="113" t="s">
        <v>908</v>
      </c>
      <c r="B1143" s="100"/>
      <c r="C1143" s="100"/>
      <c r="D1143" s="24"/>
      <c r="E1143" s="100"/>
    </row>
    <row r="1144" spans="1:5" ht="13.5">
      <c r="A1144" s="113" t="s">
        <v>909</v>
      </c>
      <c r="B1144" s="100"/>
      <c r="C1144" s="100"/>
      <c r="D1144" s="24"/>
      <c r="E1144" s="100"/>
    </row>
    <row r="1145" spans="1:5" ht="13.5">
      <c r="A1145" s="113" t="s">
        <v>910</v>
      </c>
      <c r="B1145" s="100"/>
      <c r="C1145" s="100"/>
      <c r="D1145" s="24"/>
      <c r="E1145" s="100"/>
    </row>
    <row r="1146" spans="1:5" ht="13.5">
      <c r="A1146" s="113" t="s">
        <v>911</v>
      </c>
      <c r="B1146" s="100"/>
      <c r="C1146" s="100"/>
      <c r="D1146" s="24"/>
      <c r="E1146" s="100"/>
    </row>
    <row r="1147" spans="1:5" ht="13.5">
      <c r="A1147" s="98" t="s">
        <v>912</v>
      </c>
      <c r="B1147" s="102">
        <f>SUM(B1148:B1150)</f>
        <v>332</v>
      </c>
      <c r="C1147" s="102">
        <f>SUM(C1148:C1150)</f>
        <v>254</v>
      </c>
      <c r="D1147" s="24">
        <f>C1147/B1147</f>
        <v>0.7650602409638554</v>
      </c>
      <c r="E1147" s="100"/>
    </row>
    <row r="1148" spans="1:5" ht="13.5">
      <c r="A1148" s="98" t="s">
        <v>913</v>
      </c>
      <c r="B1148" s="100">
        <v>332</v>
      </c>
      <c r="C1148" s="100">
        <v>254</v>
      </c>
      <c r="D1148" s="24">
        <f>C1148/B1148</f>
        <v>0.7650602409638554</v>
      </c>
      <c r="E1148" s="100"/>
    </row>
    <row r="1149" spans="1:5" ht="13.5">
      <c r="A1149" s="113" t="s">
        <v>914</v>
      </c>
      <c r="B1149" s="100"/>
      <c r="C1149" s="100"/>
      <c r="D1149" s="24"/>
      <c r="E1149" s="100"/>
    </row>
    <row r="1150" spans="1:5" ht="13.5">
      <c r="A1150" s="113" t="s">
        <v>915</v>
      </c>
      <c r="B1150" s="100"/>
      <c r="C1150" s="100"/>
      <c r="D1150" s="24"/>
      <c r="E1150" s="100"/>
    </row>
    <row r="1151" spans="1:5" ht="13.5">
      <c r="A1151" s="113" t="s">
        <v>916</v>
      </c>
      <c r="B1151" s="102">
        <f>SUM(B1152:B1154)</f>
        <v>0</v>
      </c>
      <c r="C1151" s="102">
        <f>SUM(C1152:C1154)</f>
        <v>0</v>
      </c>
      <c r="D1151" s="24"/>
      <c r="E1151" s="100"/>
    </row>
    <row r="1152" spans="1:5" ht="13.5">
      <c r="A1152" s="113" t="s">
        <v>917</v>
      </c>
      <c r="B1152" s="100"/>
      <c r="C1152" s="100"/>
      <c r="D1152" s="24"/>
      <c r="E1152" s="100"/>
    </row>
    <row r="1153" spans="1:5" ht="13.5">
      <c r="A1153" s="113" t="s">
        <v>918</v>
      </c>
      <c r="B1153" s="100"/>
      <c r="C1153" s="100"/>
      <c r="D1153" s="24"/>
      <c r="E1153" s="100"/>
    </row>
    <row r="1154" spans="1:5" ht="13.5">
      <c r="A1154" s="113" t="s">
        <v>919</v>
      </c>
      <c r="B1154" s="100"/>
      <c r="C1154" s="100"/>
      <c r="D1154" s="24"/>
      <c r="E1154" s="100"/>
    </row>
    <row r="1155" spans="1:5" ht="13.5">
      <c r="A1155" s="113" t="s">
        <v>920</v>
      </c>
      <c r="B1155" s="100">
        <f>SUM(B1156,B1174,B1180,B1186)</f>
        <v>0</v>
      </c>
      <c r="C1155" s="100">
        <f>SUM(C1156,C1174,C1180,C1186)</f>
        <v>0</v>
      </c>
      <c r="D1155" s="24"/>
      <c r="E1155" s="100"/>
    </row>
    <row r="1156" spans="1:5" ht="13.5">
      <c r="A1156" s="113" t="s">
        <v>921</v>
      </c>
      <c r="B1156" s="102">
        <f>SUM(B1157:B1173)</f>
        <v>0</v>
      </c>
      <c r="C1156" s="102">
        <f>SUM(C1157:C1173)</f>
        <v>0</v>
      </c>
      <c r="D1156" s="24"/>
      <c r="E1156" s="100"/>
    </row>
    <row r="1157" spans="1:5" ht="13.5">
      <c r="A1157" s="113" t="s">
        <v>38</v>
      </c>
      <c r="B1157" s="100"/>
      <c r="C1157" s="100"/>
      <c r="D1157" s="24"/>
      <c r="E1157" s="100"/>
    </row>
    <row r="1158" spans="1:5" ht="13.5">
      <c r="A1158" s="113" t="s">
        <v>39</v>
      </c>
      <c r="B1158" s="100"/>
      <c r="C1158" s="100"/>
      <c r="D1158" s="24"/>
      <c r="E1158" s="100"/>
    </row>
    <row r="1159" spans="1:5" ht="13.5">
      <c r="A1159" s="113" t="s">
        <v>40</v>
      </c>
      <c r="B1159" s="100"/>
      <c r="C1159" s="100"/>
      <c r="D1159" s="24"/>
      <c r="E1159" s="100"/>
    </row>
    <row r="1160" spans="1:5" ht="13.5">
      <c r="A1160" s="113" t="s">
        <v>922</v>
      </c>
      <c r="B1160" s="100"/>
      <c r="C1160" s="100"/>
      <c r="D1160" s="24"/>
      <c r="E1160" s="100"/>
    </row>
    <row r="1161" spans="1:5" ht="13.5">
      <c r="A1161" s="113" t="s">
        <v>923</v>
      </c>
      <c r="B1161" s="100"/>
      <c r="C1161" s="100"/>
      <c r="D1161" s="24"/>
      <c r="E1161" s="100"/>
    </row>
    <row r="1162" spans="1:5" ht="13.5">
      <c r="A1162" s="113" t="s">
        <v>924</v>
      </c>
      <c r="B1162" s="100"/>
      <c r="C1162" s="100"/>
      <c r="D1162" s="24"/>
      <c r="E1162" s="100"/>
    </row>
    <row r="1163" spans="1:5" ht="13.5">
      <c r="A1163" s="113" t="s">
        <v>925</v>
      </c>
      <c r="B1163" s="100"/>
      <c r="C1163" s="100"/>
      <c r="D1163" s="24"/>
      <c r="E1163" s="100"/>
    </row>
    <row r="1164" spans="1:5" ht="13.5">
      <c r="A1164" s="113" t="s">
        <v>926</v>
      </c>
      <c r="B1164" s="100"/>
      <c r="C1164" s="100"/>
      <c r="D1164" s="24"/>
      <c r="E1164" s="100"/>
    </row>
    <row r="1165" spans="1:5" ht="13.5">
      <c r="A1165" s="113" t="s">
        <v>927</v>
      </c>
      <c r="B1165" s="100"/>
      <c r="C1165" s="100"/>
      <c r="D1165" s="24"/>
      <c r="E1165" s="100"/>
    </row>
    <row r="1166" spans="1:5" ht="13.5">
      <c r="A1166" s="113" t="s">
        <v>928</v>
      </c>
      <c r="B1166" s="100"/>
      <c r="C1166" s="100"/>
      <c r="D1166" s="24"/>
      <c r="E1166" s="100"/>
    </row>
    <row r="1167" spans="1:5" ht="13.5">
      <c r="A1167" s="113" t="s">
        <v>929</v>
      </c>
      <c r="B1167" s="100"/>
      <c r="C1167" s="100"/>
      <c r="D1167" s="24"/>
      <c r="E1167" s="100"/>
    </row>
    <row r="1168" spans="1:5" ht="13.5">
      <c r="A1168" s="113" t="s">
        <v>930</v>
      </c>
      <c r="B1168" s="100"/>
      <c r="C1168" s="100"/>
      <c r="D1168" s="24"/>
      <c r="E1168" s="100"/>
    </row>
    <row r="1169" spans="1:5" ht="13.5">
      <c r="A1169" s="113" t="s">
        <v>931</v>
      </c>
      <c r="B1169" s="100"/>
      <c r="C1169" s="100"/>
      <c r="D1169" s="24"/>
      <c r="E1169" s="100"/>
    </row>
    <row r="1170" spans="1:5" ht="13.5">
      <c r="A1170" s="113" t="s">
        <v>932</v>
      </c>
      <c r="B1170" s="100"/>
      <c r="C1170" s="100"/>
      <c r="D1170" s="24"/>
      <c r="E1170" s="100"/>
    </row>
    <row r="1171" spans="1:5" ht="13.5">
      <c r="A1171" s="113" t="s">
        <v>933</v>
      </c>
      <c r="B1171" s="100"/>
      <c r="C1171" s="100"/>
      <c r="D1171" s="24"/>
      <c r="E1171" s="100"/>
    </row>
    <row r="1172" spans="1:5" ht="13.5">
      <c r="A1172" s="113" t="s">
        <v>47</v>
      </c>
      <c r="B1172" s="100"/>
      <c r="C1172" s="100"/>
      <c r="D1172" s="24"/>
      <c r="E1172" s="100"/>
    </row>
    <row r="1173" spans="1:5" ht="13.5">
      <c r="A1173" s="113" t="s">
        <v>934</v>
      </c>
      <c r="B1173" s="100"/>
      <c r="C1173" s="100"/>
      <c r="D1173" s="24"/>
      <c r="E1173" s="100"/>
    </row>
    <row r="1174" spans="1:5" ht="13.5">
      <c r="A1174" s="113" t="s">
        <v>935</v>
      </c>
      <c r="B1174" s="102">
        <f>SUM(B1175:B1179)</f>
        <v>0</v>
      </c>
      <c r="C1174" s="102">
        <f>SUM(C1175:C1179)</f>
        <v>0</v>
      </c>
      <c r="D1174" s="24"/>
      <c r="E1174" s="100"/>
    </row>
    <row r="1175" spans="1:5" ht="13.5">
      <c r="A1175" s="113" t="s">
        <v>936</v>
      </c>
      <c r="B1175" s="100"/>
      <c r="C1175" s="100"/>
      <c r="D1175" s="24"/>
      <c r="E1175" s="100"/>
    </row>
    <row r="1176" spans="1:5" ht="13.5">
      <c r="A1176" s="113" t="s">
        <v>937</v>
      </c>
      <c r="B1176" s="100"/>
      <c r="C1176" s="100"/>
      <c r="D1176" s="24"/>
      <c r="E1176" s="100"/>
    </row>
    <row r="1177" spans="1:5" ht="13.5">
      <c r="A1177" s="113" t="s">
        <v>938</v>
      </c>
      <c r="B1177" s="100"/>
      <c r="C1177" s="100"/>
      <c r="D1177" s="24"/>
      <c r="E1177" s="100"/>
    </row>
    <row r="1178" spans="1:5" ht="13.5">
      <c r="A1178" s="113" t="s">
        <v>939</v>
      </c>
      <c r="B1178" s="100"/>
      <c r="C1178" s="100"/>
      <c r="D1178" s="24"/>
      <c r="E1178" s="100"/>
    </row>
    <row r="1179" spans="1:5" ht="13.5">
      <c r="A1179" s="113" t="s">
        <v>940</v>
      </c>
      <c r="B1179" s="100"/>
      <c r="C1179" s="100"/>
      <c r="D1179" s="24"/>
      <c r="E1179" s="100"/>
    </row>
    <row r="1180" spans="1:5" ht="13.5">
      <c r="A1180" s="113" t="s">
        <v>941</v>
      </c>
      <c r="B1180" s="102">
        <f>SUM(B1181:B1185)</f>
        <v>0</v>
      </c>
      <c r="C1180" s="102">
        <f>SUM(C1181:C1185)</f>
        <v>0</v>
      </c>
      <c r="D1180" s="24"/>
      <c r="E1180" s="100"/>
    </row>
    <row r="1181" spans="1:5" ht="13.5">
      <c r="A1181" s="113" t="s">
        <v>942</v>
      </c>
      <c r="B1181" s="100"/>
      <c r="C1181" s="100"/>
      <c r="D1181" s="24"/>
      <c r="E1181" s="100"/>
    </row>
    <row r="1182" spans="1:5" ht="13.5">
      <c r="A1182" s="113" t="s">
        <v>943</v>
      </c>
      <c r="B1182" s="100"/>
      <c r="C1182" s="100"/>
      <c r="D1182" s="24"/>
      <c r="E1182" s="100"/>
    </row>
    <row r="1183" spans="1:5" ht="13.5">
      <c r="A1183" s="113" t="s">
        <v>944</v>
      </c>
      <c r="B1183" s="100"/>
      <c r="C1183" s="100"/>
      <c r="D1183" s="24"/>
      <c r="E1183" s="100"/>
    </row>
    <row r="1184" spans="1:5" ht="13.5">
      <c r="A1184" s="113" t="s">
        <v>945</v>
      </c>
      <c r="B1184" s="100"/>
      <c r="C1184" s="100"/>
      <c r="D1184" s="24"/>
      <c r="E1184" s="100"/>
    </row>
    <row r="1185" spans="1:5" ht="13.5">
      <c r="A1185" s="113" t="s">
        <v>946</v>
      </c>
      <c r="B1185" s="100"/>
      <c r="C1185" s="100"/>
      <c r="D1185" s="24"/>
      <c r="E1185" s="100"/>
    </row>
    <row r="1186" spans="1:5" ht="13.5">
      <c r="A1186" s="113" t="s">
        <v>947</v>
      </c>
      <c r="B1186" s="102">
        <f>SUM(B1187:B1198)</f>
        <v>0</v>
      </c>
      <c r="C1186" s="102">
        <f>SUM(C1187:C1198)</f>
        <v>0</v>
      </c>
      <c r="D1186" s="24"/>
      <c r="E1186" s="100"/>
    </row>
    <row r="1187" spans="1:5" ht="13.5">
      <c r="A1187" s="113" t="s">
        <v>948</v>
      </c>
      <c r="B1187" s="100"/>
      <c r="C1187" s="100"/>
      <c r="D1187" s="24"/>
      <c r="E1187" s="100"/>
    </row>
    <row r="1188" spans="1:5" ht="13.5">
      <c r="A1188" s="113" t="s">
        <v>949</v>
      </c>
      <c r="B1188" s="100"/>
      <c r="C1188" s="100"/>
      <c r="D1188" s="24"/>
      <c r="E1188" s="100"/>
    </row>
    <row r="1189" spans="1:5" ht="13.5">
      <c r="A1189" s="113" t="s">
        <v>950</v>
      </c>
      <c r="B1189" s="100"/>
      <c r="C1189" s="100"/>
      <c r="D1189" s="24"/>
      <c r="E1189" s="100"/>
    </row>
    <row r="1190" spans="1:5" ht="13.5">
      <c r="A1190" s="113" t="s">
        <v>951</v>
      </c>
      <c r="B1190" s="100"/>
      <c r="C1190" s="100"/>
      <c r="D1190" s="24"/>
      <c r="E1190" s="100"/>
    </row>
    <row r="1191" spans="1:5" ht="13.5">
      <c r="A1191" s="113" t="s">
        <v>952</v>
      </c>
      <c r="B1191" s="100"/>
      <c r="C1191" s="100"/>
      <c r="D1191" s="24"/>
      <c r="E1191" s="100"/>
    </row>
    <row r="1192" spans="1:5" ht="13.5">
      <c r="A1192" s="113" t="s">
        <v>953</v>
      </c>
      <c r="B1192" s="100"/>
      <c r="C1192" s="100"/>
      <c r="D1192" s="24"/>
      <c r="E1192" s="100"/>
    </row>
    <row r="1193" spans="1:5" ht="13.5">
      <c r="A1193" s="113" t="s">
        <v>954</v>
      </c>
      <c r="B1193" s="100"/>
      <c r="C1193" s="100"/>
      <c r="D1193" s="24"/>
      <c r="E1193" s="100"/>
    </row>
    <row r="1194" spans="1:5" ht="13.5">
      <c r="A1194" s="113" t="s">
        <v>955</v>
      </c>
      <c r="B1194" s="100"/>
      <c r="C1194" s="100"/>
      <c r="D1194" s="24"/>
      <c r="E1194" s="100"/>
    </row>
    <row r="1195" spans="1:5" ht="13.5">
      <c r="A1195" s="113" t="s">
        <v>956</v>
      </c>
      <c r="B1195" s="100"/>
      <c r="C1195" s="100"/>
      <c r="D1195" s="24"/>
      <c r="E1195" s="100"/>
    </row>
    <row r="1196" spans="1:5" ht="13.5">
      <c r="A1196" s="113" t="s">
        <v>957</v>
      </c>
      <c r="B1196" s="100"/>
      <c r="C1196" s="100"/>
      <c r="D1196" s="24"/>
      <c r="E1196" s="100"/>
    </row>
    <row r="1197" spans="1:5" ht="13.5">
      <c r="A1197" s="113" t="s">
        <v>958</v>
      </c>
      <c r="B1197" s="100"/>
      <c r="C1197" s="100"/>
      <c r="D1197" s="24"/>
      <c r="E1197" s="100"/>
    </row>
    <row r="1198" spans="1:5" ht="13.5">
      <c r="A1198" s="113" t="s">
        <v>959</v>
      </c>
      <c r="B1198" s="100"/>
      <c r="C1198" s="100"/>
      <c r="D1198" s="24"/>
      <c r="E1198" s="100"/>
    </row>
    <row r="1199" spans="1:5" ht="13.5">
      <c r="A1199" s="98" t="s">
        <v>960</v>
      </c>
      <c r="B1199" s="100">
        <f>SUM(B1200,B1212,B1218,B1224,B1232,B1245,B1249,B1253)</f>
        <v>572</v>
      </c>
      <c r="C1199" s="100">
        <f>SUM(C1200,C1212,C1218,C1224,C1232,C1245,C1249,C1253)</f>
        <v>828</v>
      </c>
      <c r="D1199" s="24">
        <f>C1199/B1199</f>
        <v>1.4475524475524475</v>
      </c>
      <c r="E1199" s="100"/>
    </row>
    <row r="1200" spans="1:5" ht="13.5">
      <c r="A1200" s="113" t="s">
        <v>961</v>
      </c>
      <c r="B1200" s="102">
        <f>SUM(B1201:B1211)</f>
        <v>0</v>
      </c>
      <c r="C1200" s="102">
        <f>SUM(C1201:C1211)</f>
        <v>0</v>
      </c>
      <c r="D1200" s="24"/>
      <c r="E1200" s="100"/>
    </row>
    <row r="1201" spans="1:5" ht="13.5">
      <c r="A1201" s="113" t="s">
        <v>38</v>
      </c>
      <c r="B1201" s="100"/>
      <c r="C1201" s="100"/>
      <c r="D1201" s="24"/>
      <c r="E1201" s="100"/>
    </row>
    <row r="1202" spans="1:5" ht="13.5">
      <c r="A1202" s="113" t="s">
        <v>39</v>
      </c>
      <c r="B1202" s="100"/>
      <c r="C1202" s="100"/>
      <c r="D1202" s="24"/>
      <c r="E1202" s="100"/>
    </row>
    <row r="1203" spans="1:5" ht="13.5">
      <c r="A1203" s="113" t="s">
        <v>40</v>
      </c>
      <c r="B1203" s="100"/>
      <c r="C1203" s="100"/>
      <c r="D1203" s="24"/>
      <c r="E1203" s="100"/>
    </row>
    <row r="1204" spans="1:5" ht="13.5">
      <c r="A1204" s="113" t="s">
        <v>962</v>
      </c>
      <c r="B1204" s="100"/>
      <c r="C1204" s="100"/>
      <c r="D1204" s="24"/>
      <c r="E1204" s="100"/>
    </row>
    <row r="1205" spans="1:5" ht="13.5">
      <c r="A1205" s="113" t="s">
        <v>963</v>
      </c>
      <c r="B1205" s="100"/>
      <c r="C1205" s="100"/>
      <c r="D1205" s="24"/>
      <c r="E1205" s="100"/>
    </row>
    <row r="1206" spans="1:5" ht="13.5">
      <c r="A1206" s="113" t="s">
        <v>964</v>
      </c>
      <c r="B1206" s="100"/>
      <c r="C1206" s="100"/>
      <c r="D1206" s="24"/>
      <c r="E1206" s="100"/>
    </row>
    <row r="1207" spans="1:5" ht="13.5">
      <c r="A1207" s="113" t="s">
        <v>965</v>
      </c>
      <c r="B1207" s="100"/>
      <c r="C1207" s="100"/>
      <c r="D1207" s="24"/>
      <c r="E1207" s="100"/>
    </row>
    <row r="1208" spans="1:5" ht="13.5">
      <c r="A1208" s="113" t="s">
        <v>966</v>
      </c>
      <c r="B1208" s="100"/>
      <c r="C1208" s="100"/>
      <c r="D1208" s="24"/>
      <c r="E1208" s="100"/>
    </row>
    <row r="1209" spans="1:5" ht="13.5">
      <c r="A1209" s="113" t="s">
        <v>967</v>
      </c>
      <c r="B1209" s="100"/>
      <c r="C1209" s="100"/>
      <c r="D1209" s="24"/>
      <c r="E1209" s="100"/>
    </row>
    <row r="1210" spans="1:5" ht="13.5">
      <c r="A1210" s="113" t="s">
        <v>47</v>
      </c>
      <c r="B1210" s="100"/>
      <c r="C1210" s="100"/>
      <c r="D1210" s="24"/>
      <c r="E1210" s="100"/>
    </row>
    <row r="1211" spans="1:5" ht="13.5">
      <c r="A1211" s="113" t="s">
        <v>968</v>
      </c>
      <c r="B1211" s="100"/>
      <c r="C1211" s="100"/>
      <c r="D1211" s="24"/>
      <c r="E1211" s="100"/>
    </row>
    <row r="1212" spans="1:5" ht="13.5">
      <c r="A1212" s="113" t="s">
        <v>969</v>
      </c>
      <c r="B1212" s="102">
        <f>SUM(B1213:B1217)</f>
        <v>0</v>
      </c>
      <c r="C1212" s="102">
        <f>SUM(C1213:C1217)</f>
        <v>0</v>
      </c>
      <c r="D1212" s="24"/>
      <c r="E1212" s="100"/>
    </row>
    <row r="1213" spans="1:5" ht="13.5">
      <c r="A1213" s="113" t="s">
        <v>38</v>
      </c>
      <c r="B1213" s="100"/>
      <c r="C1213" s="100"/>
      <c r="D1213" s="24"/>
      <c r="E1213" s="100"/>
    </row>
    <row r="1214" spans="1:5" ht="13.5">
      <c r="A1214" s="113" t="s">
        <v>39</v>
      </c>
      <c r="B1214" s="100"/>
      <c r="C1214" s="100"/>
      <c r="D1214" s="24"/>
      <c r="E1214" s="100"/>
    </row>
    <row r="1215" spans="1:5" ht="13.5">
      <c r="A1215" s="113" t="s">
        <v>40</v>
      </c>
      <c r="B1215" s="100"/>
      <c r="C1215" s="100"/>
      <c r="D1215" s="24"/>
      <c r="E1215" s="100"/>
    </row>
    <row r="1216" spans="1:5" ht="13.5">
      <c r="A1216" s="113" t="s">
        <v>970</v>
      </c>
      <c r="B1216" s="100"/>
      <c r="C1216" s="100"/>
      <c r="D1216" s="24"/>
      <c r="E1216" s="100"/>
    </row>
    <row r="1217" spans="1:5" ht="13.5">
      <c r="A1217" s="113" t="s">
        <v>971</v>
      </c>
      <c r="B1217" s="100"/>
      <c r="C1217" s="100"/>
      <c r="D1217" s="24"/>
      <c r="E1217" s="100"/>
    </row>
    <row r="1218" spans="1:5" ht="13.5">
      <c r="A1218" s="113" t="s">
        <v>972</v>
      </c>
      <c r="B1218" s="102">
        <f>SUM(B1219:B1223)</f>
        <v>0</v>
      </c>
      <c r="C1218" s="102">
        <f>SUM(C1219:C1223)</f>
        <v>0</v>
      </c>
      <c r="D1218" s="24"/>
      <c r="E1218" s="100"/>
    </row>
    <row r="1219" spans="1:5" ht="13.5">
      <c r="A1219" s="113" t="s">
        <v>38</v>
      </c>
      <c r="B1219" s="100"/>
      <c r="C1219" s="100"/>
      <c r="D1219" s="24"/>
      <c r="E1219" s="100"/>
    </row>
    <row r="1220" spans="1:5" ht="13.5">
      <c r="A1220" s="113" t="s">
        <v>39</v>
      </c>
      <c r="B1220" s="100"/>
      <c r="C1220" s="100"/>
      <c r="D1220" s="24"/>
      <c r="E1220" s="100"/>
    </row>
    <row r="1221" spans="1:5" ht="13.5">
      <c r="A1221" s="113" t="s">
        <v>40</v>
      </c>
      <c r="B1221" s="100"/>
      <c r="C1221" s="100"/>
      <c r="D1221" s="24"/>
      <c r="E1221" s="100"/>
    </row>
    <row r="1222" spans="1:5" ht="13.5">
      <c r="A1222" s="113" t="s">
        <v>973</v>
      </c>
      <c r="B1222" s="100"/>
      <c r="C1222" s="100"/>
      <c r="D1222" s="24"/>
      <c r="E1222" s="100"/>
    </row>
    <row r="1223" spans="1:5" ht="13.5">
      <c r="A1223" s="113" t="s">
        <v>974</v>
      </c>
      <c r="B1223" s="100"/>
      <c r="C1223" s="100"/>
      <c r="D1223" s="24"/>
      <c r="E1223" s="100"/>
    </row>
    <row r="1224" spans="1:5" ht="13.5">
      <c r="A1224" s="98" t="s">
        <v>975</v>
      </c>
      <c r="B1224" s="102">
        <f>SUM(B1225:B1231)</f>
        <v>572</v>
      </c>
      <c r="C1224" s="102">
        <f>SUM(C1225:C1231)</f>
        <v>828</v>
      </c>
      <c r="D1224" s="24">
        <f>C1224/B1224</f>
        <v>1.4475524475524475</v>
      </c>
      <c r="E1224" s="100"/>
    </row>
    <row r="1225" spans="1:5" ht="13.5">
      <c r="A1225" s="113" t="s">
        <v>38</v>
      </c>
      <c r="B1225" s="100"/>
      <c r="C1225" s="100"/>
      <c r="D1225" s="24"/>
      <c r="E1225" s="100"/>
    </row>
    <row r="1226" spans="1:5" ht="13.5">
      <c r="A1226" s="113" t="s">
        <v>39</v>
      </c>
      <c r="B1226" s="100"/>
      <c r="C1226" s="100"/>
      <c r="D1226" s="24"/>
      <c r="E1226" s="100"/>
    </row>
    <row r="1227" spans="1:5" ht="13.5">
      <c r="A1227" s="113" t="s">
        <v>40</v>
      </c>
      <c r="B1227" s="100"/>
      <c r="C1227" s="100"/>
      <c r="D1227" s="24"/>
      <c r="E1227" s="100"/>
    </row>
    <row r="1228" spans="1:5" ht="13.5">
      <c r="A1228" s="113" t="s">
        <v>976</v>
      </c>
      <c r="B1228" s="100"/>
      <c r="C1228" s="100"/>
      <c r="D1228" s="24"/>
      <c r="E1228" s="100"/>
    </row>
    <row r="1229" spans="1:5" ht="13.5">
      <c r="A1229" s="113" t="s">
        <v>977</v>
      </c>
      <c r="B1229" s="100"/>
      <c r="C1229" s="100"/>
      <c r="D1229" s="24"/>
      <c r="E1229" s="100"/>
    </row>
    <row r="1230" spans="1:5" ht="13.5">
      <c r="A1230" s="98" t="s">
        <v>47</v>
      </c>
      <c r="B1230" s="100">
        <v>572</v>
      </c>
      <c r="C1230" s="100">
        <v>828</v>
      </c>
      <c r="D1230" s="24">
        <f>C1230/B1230</f>
        <v>1.4475524475524475</v>
      </c>
      <c r="E1230" s="100"/>
    </row>
    <row r="1231" spans="1:5" ht="13.5">
      <c r="A1231" s="113" t="s">
        <v>978</v>
      </c>
      <c r="B1231" s="100"/>
      <c r="C1231" s="100"/>
      <c r="D1231" s="24"/>
      <c r="E1231" s="100"/>
    </row>
    <row r="1232" spans="1:5" ht="13.5">
      <c r="A1232" s="113" t="s">
        <v>979</v>
      </c>
      <c r="B1232" s="102">
        <f>SUM(B1233:B1244)</f>
        <v>0</v>
      </c>
      <c r="C1232" s="102">
        <f>SUM(C1233:C1244)</f>
        <v>0</v>
      </c>
      <c r="D1232" s="24"/>
      <c r="E1232" s="100"/>
    </row>
    <row r="1233" spans="1:5" ht="13.5">
      <c r="A1233" s="113" t="s">
        <v>38</v>
      </c>
      <c r="B1233" s="100"/>
      <c r="C1233" s="100"/>
      <c r="D1233" s="24"/>
      <c r="E1233" s="100"/>
    </row>
    <row r="1234" spans="1:5" ht="13.5">
      <c r="A1234" s="113" t="s">
        <v>39</v>
      </c>
      <c r="B1234" s="100"/>
      <c r="C1234" s="100"/>
      <c r="D1234" s="24"/>
      <c r="E1234" s="100"/>
    </row>
    <row r="1235" spans="1:5" ht="13.5">
      <c r="A1235" s="113" t="s">
        <v>40</v>
      </c>
      <c r="B1235" s="100"/>
      <c r="C1235" s="100"/>
      <c r="D1235" s="24"/>
      <c r="E1235" s="100"/>
    </row>
    <row r="1236" spans="1:5" ht="13.5">
      <c r="A1236" s="113" t="s">
        <v>980</v>
      </c>
      <c r="B1236" s="100"/>
      <c r="C1236" s="100"/>
      <c r="D1236" s="24"/>
      <c r="E1236" s="100"/>
    </row>
    <row r="1237" spans="1:5" ht="13.5">
      <c r="A1237" s="113" t="s">
        <v>981</v>
      </c>
      <c r="B1237" s="100"/>
      <c r="C1237" s="100"/>
      <c r="D1237" s="24"/>
      <c r="E1237" s="100"/>
    </row>
    <row r="1238" spans="1:5" ht="13.5">
      <c r="A1238" s="113" t="s">
        <v>982</v>
      </c>
      <c r="B1238" s="100"/>
      <c r="C1238" s="100"/>
      <c r="D1238" s="24"/>
      <c r="E1238" s="100"/>
    </row>
    <row r="1239" spans="1:5" ht="13.5">
      <c r="A1239" s="113" t="s">
        <v>983</v>
      </c>
      <c r="B1239" s="100"/>
      <c r="C1239" s="100"/>
      <c r="D1239" s="24"/>
      <c r="E1239" s="100"/>
    </row>
    <row r="1240" spans="1:5" ht="13.5">
      <c r="A1240" s="113" t="s">
        <v>984</v>
      </c>
      <c r="B1240" s="100"/>
      <c r="C1240" s="100"/>
      <c r="D1240" s="24"/>
      <c r="E1240" s="100"/>
    </row>
    <row r="1241" spans="1:5" ht="13.5">
      <c r="A1241" s="113" t="s">
        <v>985</v>
      </c>
      <c r="B1241" s="100"/>
      <c r="C1241" s="100"/>
      <c r="D1241" s="24"/>
      <c r="E1241" s="100"/>
    </row>
    <row r="1242" spans="1:5" ht="13.5">
      <c r="A1242" s="113" t="s">
        <v>986</v>
      </c>
      <c r="B1242" s="100"/>
      <c r="C1242" s="100"/>
      <c r="D1242" s="24"/>
      <c r="E1242" s="100"/>
    </row>
    <row r="1243" spans="1:5" ht="13.5">
      <c r="A1243" s="113" t="s">
        <v>987</v>
      </c>
      <c r="B1243" s="100"/>
      <c r="C1243" s="100"/>
      <c r="D1243" s="24"/>
      <c r="E1243" s="100"/>
    </row>
    <row r="1244" spans="1:5" ht="13.5">
      <c r="A1244" s="113" t="s">
        <v>988</v>
      </c>
      <c r="B1244" s="100"/>
      <c r="C1244" s="100"/>
      <c r="D1244" s="24"/>
      <c r="E1244" s="100"/>
    </row>
    <row r="1245" spans="1:5" ht="13.5">
      <c r="A1245" s="113" t="s">
        <v>989</v>
      </c>
      <c r="B1245" s="102">
        <f>SUM(B1246:B1248)</f>
        <v>0</v>
      </c>
      <c r="C1245" s="102">
        <f>SUM(C1246:C1248)</f>
        <v>0</v>
      </c>
      <c r="D1245" s="24"/>
      <c r="E1245" s="100"/>
    </row>
    <row r="1246" spans="1:5" ht="13.5">
      <c r="A1246" s="113" t="s">
        <v>990</v>
      </c>
      <c r="B1246" s="100"/>
      <c r="C1246" s="100"/>
      <c r="D1246" s="24"/>
      <c r="E1246" s="100"/>
    </row>
    <row r="1247" spans="1:5" ht="13.5">
      <c r="A1247" s="113" t="s">
        <v>991</v>
      </c>
      <c r="B1247" s="100"/>
      <c r="C1247" s="100"/>
      <c r="D1247" s="24"/>
      <c r="E1247" s="100"/>
    </row>
    <row r="1248" spans="1:5" ht="13.5">
      <c r="A1248" s="113" t="s">
        <v>992</v>
      </c>
      <c r="B1248" s="100"/>
      <c r="C1248" s="100"/>
      <c r="D1248" s="24"/>
      <c r="E1248" s="100"/>
    </row>
    <row r="1249" spans="1:5" ht="13.5">
      <c r="A1249" s="113" t="s">
        <v>993</v>
      </c>
      <c r="B1249" s="102">
        <f>SUM(B1250:B1252)</f>
        <v>0</v>
      </c>
      <c r="C1249" s="102">
        <f>SUM(C1250:C1252)</f>
        <v>0</v>
      </c>
      <c r="D1249" s="24"/>
      <c r="E1249" s="100"/>
    </row>
    <row r="1250" spans="1:5" ht="13.5">
      <c r="A1250" s="113" t="s">
        <v>994</v>
      </c>
      <c r="B1250" s="100"/>
      <c r="C1250" s="100"/>
      <c r="D1250" s="24"/>
      <c r="E1250" s="100"/>
    </row>
    <row r="1251" spans="1:5" ht="13.5">
      <c r="A1251" s="113" t="s">
        <v>995</v>
      </c>
      <c r="B1251" s="100"/>
      <c r="C1251" s="100"/>
      <c r="D1251" s="24"/>
      <c r="E1251" s="100"/>
    </row>
    <row r="1252" spans="1:5" ht="13.5">
      <c r="A1252" s="113" t="s">
        <v>996</v>
      </c>
      <c r="B1252" s="100"/>
      <c r="C1252" s="100"/>
      <c r="D1252" s="24"/>
      <c r="E1252" s="100"/>
    </row>
    <row r="1253" spans="1:5" ht="13.5">
      <c r="A1253" s="113" t="s">
        <v>997</v>
      </c>
      <c r="B1253" s="102"/>
      <c r="C1253" s="102"/>
      <c r="D1253" s="24"/>
      <c r="E1253" s="100"/>
    </row>
    <row r="1254" spans="1:5" ht="13.5">
      <c r="A1254" s="98" t="s">
        <v>998</v>
      </c>
      <c r="B1254" s="100"/>
      <c r="C1254" s="100">
        <v>292</v>
      </c>
      <c r="D1254" s="24"/>
      <c r="E1254" s="100"/>
    </row>
    <row r="1255" spans="1:5" ht="13.5">
      <c r="A1255" s="113" t="s">
        <v>999</v>
      </c>
      <c r="B1255" s="100">
        <f>SUM(B1256)</f>
        <v>0</v>
      </c>
      <c r="C1255" s="100">
        <f>SUM(C1256)</f>
        <v>0</v>
      </c>
      <c r="D1255" s="24"/>
      <c r="E1255" s="100"/>
    </row>
    <row r="1256" spans="1:5" ht="13.5">
      <c r="A1256" s="113" t="s">
        <v>1000</v>
      </c>
      <c r="B1256" s="102">
        <f>SUM(B1257:B1260)</f>
        <v>0</v>
      </c>
      <c r="C1256" s="102">
        <f>SUM(C1257:C1260)</f>
        <v>0</v>
      </c>
      <c r="D1256" s="24"/>
      <c r="E1256" s="100"/>
    </row>
    <row r="1257" spans="1:5" ht="13.5">
      <c r="A1257" s="113" t="s">
        <v>1001</v>
      </c>
      <c r="B1257" s="100"/>
      <c r="C1257" s="100"/>
      <c r="D1257" s="24"/>
      <c r="E1257" s="100"/>
    </row>
    <row r="1258" spans="1:5" ht="13.5">
      <c r="A1258" s="113" t="s">
        <v>1002</v>
      </c>
      <c r="B1258" s="100"/>
      <c r="C1258" s="100"/>
      <c r="D1258" s="24"/>
      <c r="E1258" s="109"/>
    </row>
    <row r="1259" spans="1:5" ht="13.5">
      <c r="A1259" s="113" t="s">
        <v>1003</v>
      </c>
      <c r="B1259" s="100"/>
      <c r="C1259" s="100"/>
      <c r="D1259" s="24"/>
      <c r="E1259" s="100"/>
    </row>
    <row r="1260" spans="1:5" ht="13.5">
      <c r="A1260" s="113" t="s">
        <v>1004</v>
      </c>
      <c r="B1260" s="100"/>
      <c r="C1260" s="100"/>
      <c r="D1260" s="24"/>
      <c r="E1260" s="100"/>
    </row>
    <row r="1261" spans="1:5" ht="13.5">
      <c r="A1261" s="98" t="s">
        <v>1005</v>
      </c>
      <c r="B1261" s="100">
        <f>SUM(B1262)</f>
        <v>0</v>
      </c>
      <c r="C1261" s="100">
        <f>SUM(C1262)</f>
        <v>0</v>
      </c>
      <c r="D1261" s="24"/>
      <c r="E1261" s="100"/>
    </row>
    <row r="1262" spans="1:5" ht="13.5">
      <c r="A1262" s="98" t="s">
        <v>1006</v>
      </c>
      <c r="B1262" s="100"/>
      <c r="C1262" s="100"/>
      <c r="D1262" s="24"/>
      <c r="E1262" s="100"/>
    </row>
    <row r="1263" spans="1:5" ht="13.5">
      <c r="A1263" s="98" t="s">
        <v>1007</v>
      </c>
      <c r="B1263" s="100">
        <f>SUM(B1264,B1265)</f>
        <v>0</v>
      </c>
      <c r="C1263" s="100">
        <f>SUM(C1264,C1265)</f>
        <v>0</v>
      </c>
      <c r="D1263" s="24"/>
      <c r="E1263" s="100"/>
    </row>
    <row r="1264" spans="1:5" ht="13.5">
      <c r="A1264" s="98" t="s">
        <v>1008</v>
      </c>
      <c r="B1264" s="100"/>
      <c r="C1264" s="100"/>
      <c r="D1264" s="24"/>
      <c r="E1264" s="100"/>
    </row>
    <row r="1265" spans="1:5" ht="13.5">
      <c r="A1265" s="98" t="s">
        <v>862</v>
      </c>
      <c r="B1265" s="100"/>
      <c r="C1265" s="100"/>
      <c r="D1265" s="24"/>
      <c r="E1265" s="116"/>
    </row>
    <row r="1266" spans="1:5" ht="13.5">
      <c r="A1266" s="98"/>
      <c r="B1266" s="98"/>
      <c r="C1266" s="98"/>
      <c r="D1266" s="98"/>
      <c r="E1266" s="98"/>
    </row>
    <row r="1267" spans="1:5" ht="13.5">
      <c r="A1267" s="98"/>
      <c r="B1267" s="98"/>
      <c r="C1267" s="98"/>
      <c r="D1267" s="98"/>
      <c r="E1267" s="98"/>
    </row>
    <row r="1268" spans="1:5" ht="13.5">
      <c r="A1268" s="117" t="s">
        <v>1009</v>
      </c>
      <c r="B1268" s="118">
        <f>SUM(B5,B234,B238,B250,B340,B391,B447,B504,B629,B699,B773,B792,B903,B967,B1031,B1051,B1081,B1091,B1135,B1155,B1199,B1254,B1255,B1261,B1263)</f>
        <v>16733</v>
      </c>
      <c r="C1268" s="118">
        <f>SUM(C5,C234,C238,C250,C340,C391,C447,C504,C629,C699,C773,C792,C903,C967,C1031,C1051,C1081,C1091,C1135,C1155,C1199,C1254,C1255,C1261,C1263)</f>
        <v>11640</v>
      </c>
      <c r="D1268" s="24">
        <f>C1268/B1268</f>
        <v>0.6956313870794238</v>
      </c>
      <c r="E1268" s="98"/>
    </row>
  </sheetData>
  <sheetProtection/>
  <mergeCells count="1">
    <mergeCell ref="A2:E2"/>
  </mergeCells>
  <printOptions horizontalCentered="1"/>
  <pageMargins left="0.31" right="0.31" top="0.35" bottom="0.35" header="0.31" footer="0.31"/>
  <pageSetup horizontalDpi="600" verticalDpi="600" orientation="portrait" paperSize="9" scale="80"/>
</worksheet>
</file>

<file path=xl/worksheets/sheet3.xml><?xml version="1.0" encoding="utf-8"?>
<worksheet xmlns="http://schemas.openxmlformats.org/spreadsheetml/2006/main" xmlns:r="http://schemas.openxmlformats.org/officeDocument/2006/relationships">
  <dimension ref="A1:E1268"/>
  <sheetViews>
    <sheetView zoomScaleSheetLayoutView="100" workbookViewId="0" topLeftCell="A1">
      <selection activeCell="I33" sqref="I33"/>
    </sheetView>
  </sheetViews>
  <sheetFormatPr defaultColWidth="9.00390625" defaultRowHeight="14.25"/>
  <cols>
    <col min="1" max="1" width="31.625" style="91" customWidth="1"/>
    <col min="2" max="3" width="17.25390625" style="91" customWidth="1"/>
    <col min="4" max="4" width="14.75390625" style="91" customWidth="1"/>
    <col min="5" max="5" width="12.75390625" style="91" customWidth="1"/>
    <col min="6" max="16384" width="9.00390625" style="91" customWidth="1"/>
  </cols>
  <sheetData>
    <row r="1" spans="1:5" s="91" customFormat="1" ht="14.25">
      <c r="A1" s="93"/>
      <c r="E1" s="94" t="s">
        <v>32</v>
      </c>
    </row>
    <row r="2" spans="1:5" s="92" customFormat="1" ht="20.25">
      <c r="A2" s="95" t="s">
        <v>1010</v>
      </c>
      <c r="B2" s="95"/>
      <c r="C2" s="95"/>
      <c r="D2" s="95"/>
      <c r="E2" s="95"/>
    </row>
    <row r="3" s="91" customFormat="1" ht="13.5">
      <c r="E3" s="94" t="s">
        <v>1</v>
      </c>
    </row>
    <row r="4" spans="1:5" s="91" customFormat="1" ht="45.75" customHeight="1">
      <c r="A4" s="96" t="s">
        <v>2</v>
      </c>
      <c r="B4" s="97" t="s">
        <v>3</v>
      </c>
      <c r="C4" s="96" t="s">
        <v>4</v>
      </c>
      <c r="D4" s="97" t="s">
        <v>5</v>
      </c>
      <c r="E4" s="96" t="s">
        <v>35</v>
      </c>
    </row>
    <row r="5" spans="1:5" s="91" customFormat="1" ht="13.5">
      <c r="A5" s="98" t="s">
        <v>36</v>
      </c>
      <c r="B5" s="99">
        <f>SUM(B6,B18,B27,B38,B49,B60,B71,B79,B88,B101,B110,B121,B133,B140,B148,B154,B161,B168,B175,B182,B189,B197,B203,B209,B216,B231)</f>
        <v>6109</v>
      </c>
      <c r="C5" s="99">
        <f>SUM(C6,C18,C27,C38,C49,C60,C71,C79,C88,C101,C110,C121,C133,C140,C148,C154,C161,C168,C175,C182,C189,C197,C203,C209,C216,C231)</f>
        <v>4066</v>
      </c>
      <c r="D5" s="24">
        <f>C5/B5</f>
        <v>0.6655753805860206</v>
      </c>
      <c r="E5" s="100"/>
    </row>
    <row r="6" spans="1:5" s="91" customFormat="1" ht="13.5">
      <c r="A6" s="101" t="s">
        <v>37</v>
      </c>
      <c r="B6" s="102">
        <v>56</v>
      </c>
      <c r="C6" s="102">
        <f>SUM(C7:C17)</f>
        <v>57</v>
      </c>
      <c r="D6" s="24">
        <f>C6/B6</f>
        <v>1.0178571428571428</v>
      </c>
      <c r="E6" s="100"/>
    </row>
    <row r="7" spans="1:5" s="91" customFormat="1" ht="13.5">
      <c r="A7" s="101" t="s">
        <v>38</v>
      </c>
      <c r="B7" s="100">
        <v>56</v>
      </c>
      <c r="C7" s="100">
        <v>57</v>
      </c>
      <c r="D7" s="24">
        <f>C7/B7</f>
        <v>1.0178571428571428</v>
      </c>
      <c r="E7" s="100"/>
    </row>
    <row r="8" spans="1:5" s="91" customFormat="1" ht="13.5">
      <c r="A8" s="101" t="s">
        <v>39</v>
      </c>
      <c r="B8" s="100"/>
      <c r="C8" s="100"/>
      <c r="D8" s="24"/>
      <c r="E8" s="100"/>
    </row>
    <row r="9" spans="1:5" s="91" customFormat="1" ht="13.5">
      <c r="A9" s="103" t="s">
        <v>40</v>
      </c>
      <c r="B9" s="100"/>
      <c r="C9" s="100"/>
      <c r="D9" s="24"/>
      <c r="E9" s="100"/>
    </row>
    <row r="10" spans="1:5" s="91" customFormat="1" ht="13.5">
      <c r="A10" s="103" t="s">
        <v>41</v>
      </c>
      <c r="B10" s="100"/>
      <c r="C10" s="100"/>
      <c r="D10" s="24"/>
      <c r="E10" s="100"/>
    </row>
    <row r="11" spans="1:5" s="91" customFormat="1" ht="13.5">
      <c r="A11" s="103" t="s">
        <v>42</v>
      </c>
      <c r="B11" s="100"/>
      <c r="C11" s="100"/>
      <c r="D11" s="24"/>
      <c r="E11" s="100"/>
    </row>
    <row r="12" spans="1:5" s="91" customFormat="1" ht="13.5">
      <c r="A12" s="98" t="s">
        <v>43</v>
      </c>
      <c r="B12" s="100"/>
      <c r="C12" s="100"/>
      <c r="D12" s="24"/>
      <c r="E12" s="100"/>
    </row>
    <row r="13" spans="1:5" s="91" customFormat="1" ht="13.5">
      <c r="A13" s="98" t="s">
        <v>44</v>
      </c>
      <c r="B13" s="100"/>
      <c r="C13" s="100"/>
      <c r="D13" s="24"/>
      <c r="E13" s="100"/>
    </row>
    <row r="14" spans="1:5" s="91" customFormat="1" ht="13.5">
      <c r="A14" s="98" t="s">
        <v>45</v>
      </c>
      <c r="B14" s="100"/>
      <c r="C14" s="100"/>
      <c r="D14" s="24"/>
      <c r="E14" s="100"/>
    </row>
    <row r="15" spans="1:5" s="91" customFormat="1" ht="13.5">
      <c r="A15" s="98" t="s">
        <v>46</v>
      </c>
      <c r="B15" s="100"/>
      <c r="C15" s="100"/>
      <c r="D15" s="24"/>
      <c r="E15" s="100"/>
    </row>
    <row r="16" spans="1:5" s="91" customFormat="1" ht="13.5">
      <c r="A16" s="98" t="s">
        <v>47</v>
      </c>
      <c r="B16" s="100"/>
      <c r="C16" s="100"/>
      <c r="D16" s="24"/>
      <c r="E16" s="100"/>
    </row>
    <row r="17" spans="1:5" s="91" customFormat="1" ht="13.5">
      <c r="A17" s="98" t="s">
        <v>48</v>
      </c>
      <c r="B17" s="100"/>
      <c r="C17" s="100"/>
      <c r="D17" s="24"/>
      <c r="E17" s="100"/>
    </row>
    <row r="18" spans="1:5" s="91" customFormat="1" ht="13.5">
      <c r="A18" s="101" t="s">
        <v>49</v>
      </c>
      <c r="B18" s="102">
        <v>56</v>
      </c>
      <c r="C18" s="102">
        <f>SUM(C19:C26)</f>
        <v>45</v>
      </c>
      <c r="D18" s="24">
        <f>C18/B18</f>
        <v>0.8035714285714286</v>
      </c>
      <c r="E18" s="100"/>
    </row>
    <row r="19" spans="1:5" s="91" customFormat="1" ht="13.5">
      <c r="A19" s="101" t="s">
        <v>38</v>
      </c>
      <c r="B19" s="100">
        <v>56</v>
      </c>
      <c r="C19" s="100">
        <v>45</v>
      </c>
      <c r="D19" s="24">
        <f>C19/B19</f>
        <v>0.8035714285714286</v>
      </c>
      <c r="E19" s="100"/>
    </row>
    <row r="20" spans="1:5" s="91" customFormat="1" ht="13.5">
      <c r="A20" s="101" t="s">
        <v>39</v>
      </c>
      <c r="B20" s="100"/>
      <c r="C20" s="100"/>
      <c r="D20" s="24"/>
      <c r="E20" s="100"/>
    </row>
    <row r="21" spans="1:5" s="91" customFormat="1" ht="13.5">
      <c r="A21" s="103" t="s">
        <v>40</v>
      </c>
      <c r="B21" s="100"/>
      <c r="C21" s="100"/>
      <c r="D21" s="24"/>
      <c r="E21" s="100"/>
    </row>
    <row r="22" spans="1:5" s="91" customFormat="1" ht="13.5">
      <c r="A22" s="103" t="s">
        <v>50</v>
      </c>
      <c r="B22" s="100"/>
      <c r="C22" s="100"/>
      <c r="D22" s="24"/>
      <c r="E22" s="100"/>
    </row>
    <row r="23" spans="1:5" s="91" customFormat="1" ht="13.5">
      <c r="A23" s="103" t="s">
        <v>51</v>
      </c>
      <c r="B23" s="100"/>
      <c r="C23" s="100"/>
      <c r="D23" s="24"/>
      <c r="E23" s="100"/>
    </row>
    <row r="24" spans="1:5" s="91" customFormat="1" ht="13.5">
      <c r="A24" s="103" t="s">
        <v>52</v>
      </c>
      <c r="B24" s="100"/>
      <c r="C24" s="100"/>
      <c r="D24" s="24"/>
      <c r="E24" s="100"/>
    </row>
    <row r="25" spans="1:5" s="91" customFormat="1" ht="13.5">
      <c r="A25" s="103" t="s">
        <v>47</v>
      </c>
      <c r="B25" s="100"/>
      <c r="C25" s="100"/>
      <c r="D25" s="24"/>
      <c r="E25" s="100"/>
    </row>
    <row r="26" spans="1:5" s="91" customFormat="1" ht="13.5">
      <c r="A26" s="103" t="s">
        <v>53</v>
      </c>
      <c r="B26" s="100"/>
      <c r="C26" s="100"/>
      <c r="D26" s="24"/>
      <c r="E26" s="100"/>
    </row>
    <row r="27" spans="1:5" s="91" customFormat="1" ht="13.5">
      <c r="A27" s="101" t="s">
        <v>54</v>
      </c>
      <c r="B27" s="102">
        <v>5376</v>
      </c>
      <c r="C27" s="102">
        <f>SUM(C28:C37)</f>
        <v>3260</v>
      </c>
      <c r="D27" s="24">
        <f>C27/B27</f>
        <v>0.6063988095238095</v>
      </c>
      <c r="E27" s="100"/>
    </row>
    <row r="28" spans="1:5" s="91" customFormat="1" ht="13.5">
      <c r="A28" s="101" t="s">
        <v>38</v>
      </c>
      <c r="B28" s="100">
        <v>2457</v>
      </c>
      <c r="C28" s="100">
        <v>2172</v>
      </c>
      <c r="D28" s="24">
        <f>C28/B28</f>
        <v>0.884004884004884</v>
      </c>
      <c r="E28" s="100"/>
    </row>
    <row r="29" spans="1:5" s="91" customFormat="1" ht="13.5">
      <c r="A29" s="101" t="s">
        <v>39</v>
      </c>
      <c r="B29" s="100">
        <v>2798</v>
      </c>
      <c r="C29" s="100">
        <v>1028</v>
      </c>
      <c r="D29" s="24">
        <f>C29/B29</f>
        <v>0.3674052894924946</v>
      </c>
      <c r="E29" s="100"/>
    </row>
    <row r="30" spans="1:5" s="91" customFormat="1" ht="13.5">
      <c r="A30" s="103" t="s">
        <v>40</v>
      </c>
      <c r="B30" s="100"/>
      <c r="C30" s="100"/>
      <c r="D30" s="24"/>
      <c r="E30" s="100"/>
    </row>
    <row r="31" spans="1:5" s="91" customFormat="1" ht="13.5">
      <c r="A31" s="103" t="s">
        <v>55</v>
      </c>
      <c r="B31" s="100"/>
      <c r="C31" s="100"/>
      <c r="D31" s="24"/>
      <c r="E31" s="100"/>
    </row>
    <row r="32" spans="1:5" s="91" customFormat="1" ht="13.5">
      <c r="A32" s="103" t="s">
        <v>56</v>
      </c>
      <c r="B32" s="100"/>
      <c r="C32" s="100"/>
      <c r="D32" s="24"/>
      <c r="E32" s="100"/>
    </row>
    <row r="33" spans="1:5" s="91" customFormat="1" ht="13.5">
      <c r="A33" s="104" t="s">
        <v>57</v>
      </c>
      <c r="B33" s="100"/>
      <c r="C33" s="100"/>
      <c r="D33" s="24"/>
      <c r="E33" s="100"/>
    </row>
    <row r="34" spans="1:5" s="91" customFormat="1" ht="13.5">
      <c r="A34" s="101" t="s">
        <v>58</v>
      </c>
      <c r="B34" s="100"/>
      <c r="C34" s="100"/>
      <c r="D34" s="24"/>
      <c r="E34" s="100"/>
    </row>
    <row r="35" spans="1:5" s="91" customFormat="1" ht="13.5">
      <c r="A35" s="103" t="s">
        <v>59</v>
      </c>
      <c r="B35" s="100"/>
      <c r="C35" s="100"/>
      <c r="D35" s="24"/>
      <c r="E35" s="100"/>
    </row>
    <row r="36" spans="1:5" s="91" customFormat="1" ht="13.5">
      <c r="A36" s="103" t="s">
        <v>47</v>
      </c>
      <c r="B36" s="100">
        <v>121</v>
      </c>
      <c r="C36" s="100">
        <v>60</v>
      </c>
      <c r="D36" s="24">
        <f>C36/B36</f>
        <v>0.49586776859504134</v>
      </c>
      <c r="E36" s="100"/>
    </row>
    <row r="37" spans="1:5" s="91" customFormat="1" ht="13.5">
      <c r="A37" s="103" t="s">
        <v>60</v>
      </c>
      <c r="B37" s="100"/>
      <c r="C37" s="100"/>
      <c r="D37" s="24"/>
      <c r="E37" s="100"/>
    </row>
    <row r="38" spans="1:5" s="91" customFormat="1" ht="13.5">
      <c r="A38" s="101" t="s">
        <v>61</v>
      </c>
      <c r="B38" s="102"/>
      <c r="C38" s="102">
        <f>SUM(C39:C48)</f>
        <v>0</v>
      </c>
      <c r="D38" s="24"/>
      <c r="E38" s="100"/>
    </row>
    <row r="39" spans="1:5" s="91" customFormat="1" ht="13.5">
      <c r="A39" s="101" t="s">
        <v>38</v>
      </c>
      <c r="B39" s="100"/>
      <c r="C39" s="100"/>
      <c r="D39" s="24"/>
      <c r="E39" s="100"/>
    </row>
    <row r="40" spans="1:5" s="91" customFormat="1" ht="13.5">
      <c r="A40" s="101" t="s">
        <v>39</v>
      </c>
      <c r="B40" s="100"/>
      <c r="C40" s="100"/>
      <c r="D40" s="24"/>
      <c r="E40" s="100"/>
    </row>
    <row r="41" spans="1:5" s="91" customFormat="1" ht="13.5">
      <c r="A41" s="103" t="s">
        <v>40</v>
      </c>
      <c r="B41" s="100"/>
      <c r="C41" s="100"/>
      <c r="D41" s="24"/>
      <c r="E41" s="100"/>
    </row>
    <row r="42" spans="1:5" s="91" customFormat="1" ht="13.5">
      <c r="A42" s="103" t="s">
        <v>62</v>
      </c>
      <c r="B42" s="100"/>
      <c r="C42" s="100"/>
      <c r="D42" s="24"/>
      <c r="E42" s="100"/>
    </row>
    <row r="43" spans="1:5" s="91" customFormat="1" ht="13.5">
      <c r="A43" s="103" t="s">
        <v>63</v>
      </c>
      <c r="B43" s="100"/>
      <c r="C43" s="100"/>
      <c r="D43" s="24"/>
      <c r="E43" s="100"/>
    </row>
    <row r="44" spans="1:5" s="91" customFormat="1" ht="13.5">
      <c r="A44" s="101" t="s">
        <v>64</v>
      </c>
      <c r="B44" s="100"/>
      <c r="C44" s="100"/>
      <c r="D44" s="24"/>
      <c r="E44" s="100"/>
    </row>
    <row r="45" spans="1:5" s="91" customFormat="1" ht="13.5">
      <c r="A45" s="101" t="s">
        <v>65</v>
      </c>
      <c r="B45" s="100"/>
      <c r="C45" s="100"/>
      <c r="D45" s="24"/>
      <c r="E45" s="100"/>
    </row>
    <row r="46" spans="1:5" s="91" customFormat="1" ht="13.5">
      <c r="A46" s="101" t="s">
        <v>66</v>
      </c>
      <c r="B46" s="100"/>
      <c r="C46" s="100"/>
      <c r="D46" s="24"/>
      <c r="E46" s="100"/>
    </row>
    <row r="47" spans="1:5" s="91" customFormat="1" ht="13.5">
      <c r="A47" s="101" t="s">
        <v>47</v>
      </c>
      <c r="B47" s="100"/>
      <c r="C47" s="100"/>
      <c r="D47" s="24"/>
      <c r="E47" s="100"/>
    </row>
    <row r="48" spans="1:5" s="91" customFormat="1" ht="13.5">
      <c r="A48" s="103" t="s">
        <v>67</v>
      </c>
      <c r="B48" s="100"/>
      <c r="C48" s="100"/>
      <c r="D48" s="24"/>
      <c r="E48" s="100"/>
    </row>
    <row r="49" spans="1:5" s="91" customFormat="1" ht="13.5">
      <c r="A49" s="103" t="s">
        <v>68</v>
      </c>
      <c r="B49" s="102"/>
      <c r="C49" s="102">
        <f>SUM(C50:C59)</f>
        <v>0</v>
      </c>
      <c r="D49" s="24"/>
      <c r="E49" s="100"/>
    </row>
    <row r="50" spans="1:5" s="91" customFormat="1" ht="13.5">
      <c r="A50" s="103" t="s">
        <v>38</v>
      </c>
      <c r="B50" s="100"/>
      <c r="C50" s="100"/>
      <c r="D50" s="24"/>
      <c r="E50" s="100"/>
    </row>
    <row r="51" spans="1:5" s="91" customFormat="1" ht="13.5">
      <c r="A51" s="98" t="s">
        <v>39</v>
      </c>
      <c r="B51" s="100"/>
      <c r="C51" s="100"/>
      <c r="D51" s="24"/>
      <c r="E51" s="100"/>
    </row>
    <row r="52" spans="1:5" s="91" customFormat="1" ht="13.5">
      <c r="A52" s="101" t="s">
        <v>40</v>
      </c>
      <c r="B52" s="100"/>
      <c r="C52" s="100"/>
      <c r="D52" s="24"/>
      <c r="E52" s="100"/>
    </row>
    <row r="53" spans="1:5" s="91" customFormat="1" ht="13.5">
      <c r="A53" s="101" t="s">
        <v>69</v>
      </c>
      <c r="B53" s="100"/>
      <c r="C53" s="100"/>
      <c r="D53" s="24"/>
      <c r="E53" s="100"/>
    </row>
    <row r="54" spans="1:5" s="91" customFormat="1" ht="13.5">
      <c r="A54" s="101" t="s">
        <v>70</v>
      </c>
      <c r="B54" s="100"/>
      <c r="C54" s="100"/>
      <c r="D54" s="24"/>
      <c r="E54" s="100"/>
    </row>
    <row r="55" spans="1:5" s="91" customFormat="1" ht="13.5">
      <c r="A55" s="103" t="s">
        <v>71</v>
      </c>
      <c r="B55" s="100"/>
      <c r="C55" s="100"/>
      <c r="D55" s="24"/>
      <c r="E55" s="100"/>
    </row>
    <row r="56" spans="1:5" s="91" customFormat="1" ht="13.5">
      <c r="A56" s="103" t="s">
        <v>72</v>
      </c>
      <c r="B56" s="100"/>
      <c r="C56" s="100"/>
      <c r="D56" s="24"/>
      <c r="E56" s="100"/>
    </row>
    <row r="57" spans="1:5" s="91" customFormat="1" ht="13.5">
      <c r="A57" s="103" t="s">
        <v>73</v>
      </c>
      <c r="B57" s="100"/>
      <c r="C57" s="100"/>
      <c r="D57" s="24"/>
      <c r="E57" s="100"/>
    </row>
    <row r="58" spans="1:5" s="91" customFormat="1" ht="13.5">
      <c r="A58" s="101" t="s">
        <v>47</v>
      </c>
      <c r="B58" s="100"/>
      <c r="C58" s="100"/>
      <c r="D58" s="24"/>
      <c r="E58" s="100"/>
    </row>
    <row r="59" spans="1:5" s="91" customFormat="1" ht="13.5">
      <c r="A59" s="103" t="s">
        <v>74</v>
      </c>
      <c r="B59" s="100"/>
      <c r="C59" s="100"/>
      <c r="D59" s="24"/>
      <c r="E59" s="100"/>
    </row>
    <row r="60" spans="1:5" s="91" customFormat="1" ht="13.5">
      <c r="A60" s="104" t="s">
        <v>75</v>
      </c>
      <c r="B60" s="102"/>
      <c r="C60" s="102">
        <f>SUM(C61:C70)</f>
        <v>0</v>
      </c>
      <c r="D60" s="24"/>
      <c r="E60" s="100"/>
    </row>
    <row r="61" spans="1:5" s="91" customFormat="1" ht="13.5">
      <c r="A61" s="103" t="s">
        <v>38</v>
      </c>
      <c r="B61" s="100"/>
      <c r="C61" s="100"/>
      <c r="D61" s="24"/>
      <c r="E61" s="100"/>
    </row>
    <row r="62" spans="1:5" s="91" customFormat="1" ht="13.5">
      <c r="A62" s="98" t="s">
        <v>39</v>
      </c>
      <c r="B62" s="100"/>
      <c r="C62" s="100"/>
      <c r="D62" s="24"/>
      <c r="E62" s="100"/>
    </row>
    <row r="63" spans="1:5" s="91" customFormat="1" ht="13.5">
      <c r="A63" s="98" t="s">
        <v>40</v>
      </c>
      <c r="B63" s="100"/>
      <c r="C63" s="100"/>
      <c r="D63" s="24"/>
      <c r="E63" s="100"/>
    </row>
    <row r="64" spans="1:5" s="91" customFormat="1" ht="13.5">
      <c r="A64" s="98" t="s">
        <v>76</v>
      </c>
      <c r="B64" s="100"/>
      <c r="C64" s="100"/>
      <c r="D64" s="24"/>
      <c r="E64" s="100"/>
    </row>
    <row r="65" spans="1:5" s="91" customFormat="1" ht="13.5">
      <c r="A65" s="98" t="s">
        <v>77</v>
      </c>
      <c r="B65" s="100"/>
      <c r="C65" s="100"/>
      <c r="D65" s="24"/>
      <c r="E65" s="100"/>
    </row>
    <row r="66" spans="1:5" s="91" customFormat="1" ht="13.5">
      <c r="A66" s="98" t="s">
        <v>78</v>
      </c>
      <c r="B66" s="100"/>
      <c r="C66" s="100"/>
      <c r="D66" s="24"/>
      <c r="E66" s="100"/>
    </row>
    <row r="67" spans="1:5" s="91" customFormat="1" ht="13.5">
      <c r="A67" s="101" t="s">
        <v>79</v>
      </c>
      <c r="B67" s="100"/>
      <c r="C67" s="100"/>
      <c r="D67" s="24"/>
      <c r="E67" s="100"/>
    </row>
    <row r="68" spans="1:5" s="91" customFormat="1" ht="13.5">
      <c r="A68" s="103" t="s">
        <v>80</v>
      </c>
      <c r="B68" s="100"/>
      <c r="C68" s="100"/>
      <c r="D68" s="24"/>
      <c r="E68" s="100"/>
    </row>
    <row r="69" spans="1:5" s="91" customFormat="1" ht="13.5">
      <c r="A69" s="103" t="s">
        <v>47</v>
      </c>
      <c r="B69" s="100"/>
      <c r="C69" s="100"/>
      <c r="D69" s="24"/>
      <c r="E69" s="100"/>
    </row>
    <row r="70" spans="1:5" s="91" customFormat="1" ht="13.5">
      <c r="A70" s="103" t="s">
        <v>81</v>
      </c>
      <c r="B70" s="100"/>
      <c r="C70" s="100"/>
      <c r="D70" s="24"/>
      <c r="E70" s="100"/>
    </row>
    <row r="71" spans="1:5" s="91" customFormat="1" ht="13.5">
      <c r="A71" s="101" t="s">
        <v>82</v>
      </c>
      <c r="B71" s="102"/>
      <c r="C71" s="102">
        <f>SUM(C72:C78)</f>
        <v>0</v>
      </c>
      <c r="D71" s="24"/>
      <c r="E71" s="100"/>
    </row>
    <row r="72" spans="1:5" s="91" customFormat="1" ht="13.5">
      <c r="A72" s="101" t="s">
        <v>38</v>
      </c>
      <c r="B72" s="100"/>
      <c r="C72" s="100"/>
      <c r="D72" s="24"/>
      <c r="E72" s="100"/>
    </row>
    <row r="73" spans="1:5" s="91" customFormat="1" ht="13.5">
      <c r="A73" s="101" t="s">
        <v>39</v>
      </c>
      <c r="B73" s="100"/>
      <c r="C73" s="100"/>
      <c r="D73" s="24"/>
      <c r="E73" s="100"/>
    </row>
    <row r="74" spans="1:5" s="91" customFormat="1" ht="13.5">
      <c r="A74" s="103" t="s">
        <v>40</v>
      </c>
      <c r="B74" s="100"/>
      <c r="C74" s="100"/>
      <c r="D74" s="24"/>
      <c r="E74" s="100"/>
    </row>
    <row r="75" spans="1:5" s="91" customFormat="1" ht="13.5">
      <c r="A75" s="101" t="s">
        <v>79</v>
      </c>
      <c r="B75" s="100"/>
      <c r="C75" s="100"/>
      <c r="D75" s="24"/>
      <c r="E75" s="100"/>
    </row>
    <row r="76" spans="1:5" s="91" customFormat="1" ht="13.5">
      <c r="A76" s="103" t="s">
        <v>83</v>
      </c>
      <c r="B76" s="100"/>
      <c r="C76" s="100"/>
      <c r="D76" s="24"/>
      <c r="E76" s="100"/>
    </row>
    <row r="77" spans="1:5" s="91" customFormat="1" ht="13.5">
      <c r="A77" s="103" t="s">
        <v>47</v>
      </c>
      <c r="B77" s="100"/>
      <c r="C77" s="100"/>
      <c r="D77" s="24"/>
      <c r="E77" s="100"/>
    </row>
    <row r="78" spans="1:5" s="91" customFormat="1" ht="13.5">
      <c r="A78" s="103" t="s">
        <v>84</v>
      </c>
      <c r="B78" s="100"/>
      <c r="C78" s="100"/>
      <c r="D78" s="24"/>
      <c r="E78" s="100"/>
    </row>
    <row r="79" spans="1:5" s="91" customFormat="1" ht="13.5">
      <c r="A79" s="103" t="s">
        <v>85</v>
      </c>
      <c r="B79" s="102"/>
      <c r="C79" s="102">
        <f>SUM(C80:C87)</f>
        <v>0</v>
      </c>
      <c r="D79" s="24"/>
      <c r="E79" s="100"/>
    </row>
    <row r="80" spans="1:5" s="91" customFormat="1" ht="13.5">
      <c r="A80" s="101" t="s">
        <v>38</v>
      </c>
      <c r="B80" s="100"/>
      <c r="C80" s="100"/>
      <c r="D80" s="24"/>
      <c r="E80" s="100"/>
    </row>
    <row r="81" spans="1:5" s="91" customFormat="1" ht="13.5">
      <c r="A81" s="101" t="s">
        <v>39</v>
      </c>
      <c r="B81" s="100"/>
      <c r="C81" s="100"/>
      <c r="D81" s="24"/>
      <c r="E81" s="100"/>
    </row>
    <row r="82" spans="1:5" s="91" customFormat="1" ht="13.5">
      <c r="A82" s="101" t="s">
        <v>40</v>
      </c>
      <c r="B82" s="100"/>
      <c r="C82" s="100"/>
      <c r="D82" s="24"/>
      <c r="E82" s="100"/>
    </row>
    <row r="83" spans="1:5" s="91" customFormat="1" ht="13.5">
      <c r="A83" s="105" t="s">
        <v>86</v>
      </c>
      <c r="B83" s="100"/>
      <c r="C83" s="100"/>
      <c r="D83" s="24"/>
      <c r="E83" s="100"/>
    </row>
    <row r="84" spans="1:5" s="91" customFormat="1" ht="13.5">
      <c r="A84" s="103" t="s">
        <v>87</v>
      </c>
      <c r="B84" s="100"/>
      <c r="C84" s="100"/>
      <c r="D84" s="24"/>
      <c r="E84" s="100"/>
    </row>
    <row r="85" spans="1:5" s="91" customFormat="1" ht="13.5">
      <c r="A85" s="103" t="s">
        <v>79</v>
      </c>
      <c r="B85" s="100"/>
      <c r="C85" s="100"/>
      <c r="D85" s="24"/>
      <c r="E85" s="100"/>
    </row>
    <row r="86" spans="1:5" s="91" customFormat="1" ht="13.5">
      <c r="A86" s="103" t="s">
        <v>47</v>
      </c>
      <c r="B86" s="100"/>
      <c r="C86" s="100"/>
      <c r="D86" s="24"/>
      <c r="E86" s="100"/>
    </row>
    <row r="87" spans="1:5" s="91" customFormat="1" ht="13.5">
      <c r="A87" s="98" t="s">
        <v>88</v>
      </c>
      <c r="B87" s="100"/>
      <c r="C87" s="100"/>
      <c r="D87" s="24"/>
      <c r="E87" s="100"/>
    </row>
    <row r="88" spans="1:5" s="91" customFormat="1" ht="13.5">
      <c r="A88" s="101" t="s">
        <v>89</v>
      </c>
      <c r="B88" s="102"/>
      <c r="C88" s="102">
        <f>SUM(C89:C100)</f>
        <v>0</v>
      </c>
      <c r="D88" s="24"/>
      <c r="E88" s="100"/>
    </row>
    <row r="89" spans="1:5" s="91" customFormat="1" ht="13.5">
      <c r="A89" s="101" t="s">
        <v>38</v>
      </c>
      <c r="B89" s="100"/>
      <c r="C89" s="100"/>
      <c r="D89" s="24"/>
      <c r="E89" s="100"/>
    </row>
    <row r="90" spans="1:5" s="91" customFormat="1" ht="13.5">
      <c r="A90" s="103" t="s">
        <v>39</v>
      </c>
      <c r="B90" s="100"/>
      <c r="C90" s="100"/>
      <c r="D90" s="24"/>
      <c r="E90" s="100"/>
    </row>
    <row r="91" spans="1:5" s="91" customFormat="1" ht="13.5">
      <c r="A91" s="103" t="s">
        <v>40</v>
      </c>
      <c r="B91" s="100"/>
      <c r="C91" s="100"/>
      <c r="D91" s="24"/>
      <c r="E91" s="100"/>
    </row>
    <row r="92" spans="1:5" s="91" customFormat="1" ht="13.5">
      <c r="A92" s="101" t="s">
        <v>90</v>
      </c>
      <c r="B92" s="100"/>
      <c r="C92" s="100"/>
      <c r="D92" s="24"/>
      <c r="E92" s="100"/>
    </row>
    <row r="93" spans="1:5" s="91" customFormat="1" ht="13.5">
      <c r="A93" s="101" t="s">
        <v>91</v>
      </c>
      <c r="B93" s="100"/>
      <c r="C93" s="100"/>
      <c r="D93" s="24"/>
      <c r="E93" s="100"/>
    </row>
    <row r="94" spans="1:5" s="91" customFormat="1" ht="13.5">
      <c r="A94" s="101" t="s">
        <v>79</v>
      </c>
      <c r="B94" s="100"/>
      <c r="C94" s="100"/>
      <c r="D94" s="24"/>
      <c r="E94" s="100"/>
    </row>
    <row r="95" spans="1:5" s="91" customFormat="1" ht="13.5">
      <c r="A95" s="101" t="s">
        <v>92</v>
      </c>
      <c r="B95" s="100"/>
      <c r="C95" s="100"/>
      <c r="D95" s="24"/>
      <c r="E95" s="100"/>
    </row>
    <row r="96" spans="1:5" s="91" customFormat="1" ht="13.5">
      <c r="A96" s="101" t="s">
        <v>93</v>
      </c>
      <c r="B96" s="100"/>
      <c r="C96" s="100"/>
      <c r="D96" s="24"/>
      <c r="E96" s="100"/>
    </row>
    <row r="97" spans="1:5" s="91" customFormat="1" ht="13.5">
      <c r="A97" s="101" t="s">
        <v>94</v>
      </c>
      <c r="B97" s="100"/>
      <c r="C97" s="100"/>
      <c r="D97" s="24"/>
      <c r="E97" s="100"/>
    </row>
    <row r="98" spans="1:5" s="91" customFormat="1" ht="13.5">
      <c r="A98" s="101" t="s">
        <v>95</v>
      </c>
      <c r="B98" s="100"/>
      <c r="C98" s="100"/>
      <c r="D98" s="24"/>
      <c r="E98" s="100"/>
    </row>
    <row r="99" spans="1:5" s="91" customFormat="1" ht="13.5">
      <c r="A99" s="103" t="s">
        <v>47</v>
      </c>
      <c r="B99" s="100"/>
      <c r="C99" s="100"/>
      <c r="D99" s="24"/>
      <c r="E99" s="100"/>
    </row>
    <row r="100" spans="1:5" s="91" customFormat="1" ht="13.5">
      <c r="A100" s="103" t="s">
        <v>96</v>
      </c>
      <c r="B100" s="100"/>
      <c r="C100" s="100"/>
      <c r="D100" s="24"/>
      <c r="E100" s="100"/>
    </row>
    <row r="101" spans="1:5" s="91" customFormat="1" ht="13.5">
      <c r="A101" s="98" t="s">
        <v>97</v>
      </c>
      <c r="B101" s="102">
        <f>SUM(B102:B109)</f>
        <v>150</v>
      </c>
      <c r="C101" s="102">
        <f>SUM(C102:C109)</f>
        <v>145</v>
      </c>
      <c r="D101" s="24">
        <f>C101/B101</f>
        <v>0.9666666666666667</v>
      </c>
      <c r="E101" s="100"/>
    </row>
    <row r="102" spans="1:5" s="91" customFormat="1" ht="13.5">
      <c r="A102" s="101" t="s">
        <v>38</v>
      </c>
      <c r="B102" s="100">
        <v>132</v>
      </c>
      <c r="C102" s="100">
        <v>145</v>
      </c>
      <c r="D102" s="24">
        <f>C102/B102</f>
        <v>1.0984848484848484</v>
      </c>
      <c r="E102" s="100"/>
    </row>
    <row r="103" spans="1:5" s="91" customFormat="1" ht="13.5">
      <c r="A103" s="101" t="s">
        <v>39</v>
      </c>
      <c r="B103" s="100">
        <v>18</v>
      </c>
      <c r="C103" s="100"/>
      <c r="D103" s="24">
        <f>C103/B103</f>
        <v>0</v>
      </c>
      <c r="E103" s="100"/>
    </row>
    <row r="104" spans="1:5" s="91" customFormat="1" ht="13.5">
      <c r="A104" s="101" t="s">
        <v>40</v>
      </c>
      <c r="B104" s="100"/>
      <c r="C104" s="100"/>
      <c r="D104" s="24"/>
      <c r="E104" s="100"/>
    </row>
    <row r="105" spans="1:5" s="91" customFormat="1" ht="13.5">
      <c r="A105" s="103" t="s">
        <v>98</v>
      </c>
      <c r="B105" s="100"/>
      <c r="C105" s="100"/>
      <c r="D105" s="24"/>
      <c r="E105" s="100"/>
    </row>
    <row r="106" spans="1:5" s="91" customFormat="1" ht="13.5">
      <c r="A106" s="103" t="s">
        <v>99</v>
      </c>
      <c r="B106" s="100"/>
      <c r="C106" s="100"/>
      <c r="D106" s="24"/>
      <c r="E106" s="100"/>
    </row>
    <row r="107" spans="1:5" s="91" customFormat="1" ht="13.5">
      <c r="A107" s="103" t="s">
        <v>100</v>
      </c>
      <c r="B107" s="100"/>
      <c r="C107" s="100"/>
      <c r="D107" s="24"/>
      <c r="E107" s="100"/>
    </row>
    <row r="108" spans="1:5" ht="13.5">
      <c r="A108" s="101" t="s">
        <v>47</v>
      </c>
      <c r="B108" s="100"/>
      <c r="C108" s="100"/>
      <c r="D108" s="24"/>
      <c r="E108" s="100"/>
    </row>
    <row r="109" spans="1:5" ht="13.5">
      <c r="A109" s="101" t="s">
        <v>101</v>
      </c>
      <c r="B109" s="100"/>
      <c r="C109" s="100"/>
      <c r="D109" s="24"/>
      <c r="E109" s="100"/>
    </row>
    <row r="110" spans="1:5" ht="13.5">
      <c r="A110" s="98" t="s">
        <v>102</v>
      </c>
      <c r="B110" s="102">
        <f>SUM(B111:B120)</f>
        <v>0</v>
      </c>
      <c r="C110" s="102">
        <f>SUM(C111:C120)</f>
        <v>0</v>
      </c>
      <c r="D110" s="24"/>
      <c r="E110" s="100"/>
    </row>
    <row r="111" spans="1:5" ht="13.5">
      <c r="A111" s="101" t="s">
        <v>38</v>
      </c>
      <c r="B111" s="100"/>
      <c r="C111" s="100"/>
      <c r="D111" s="24"/>
      <c r="E111" s="100"/>
    </row>
    <row r="112" spans="1:5" ht="13.5">
      <c r="A112" s="101" t="s">
        <v>39</v>
      </c>
      <c r="B112" s="100"/>
      <c r="C112" s="100"/>
      <c r="D112" s="24"/>
      <c r="E112" s="100"/>
    </row>
    <row r="113" spans="1:5" ht="13.5">
      <c r="A113" s="101" t="s">
        <v>40</v>
      </c>
      <c r="B113" s="100"/>
      <c r="C113" s="100"/>
      <c r="D113" s="24"/>
      <c r="E113" s="100"/>
    </row>
    <row r="114" spans="1:5" ht="13.5">
      <c r="A114" s="103" t="s">
        <v>103</v>
      </c>
      <c r="B114" s="100"/>
      <c r="C114" s="100"/>
      <c r="D114" s="24"/>
      <c r="E114" s="100"/>
    </row>
    <row r="115" spans="1:5" ht="13.5">
      <c r="A115" s="103" t="s">
        <v>104</v>
      </c>
      <c r="B115" s="100"/>
      <c r="C115" s="100"/>
      <c r="D115" s="24"/>
      <c r="E115" s="100"/>
    </row>
    <row r="116" spans="1:5" ht="13.5">
      <c r="A116" s="103" t="s">
        <v>105</v>
      </c>
      <c r="B116" s="100"/>
      <c r="C116" s="100"/>
      <c r="D116" s="24"/>
      <c r="E116" s="100"/>
    </row>
    <row r="117" spans="1:5" ht="13.5">
      <c r="A117" s="101" t="s">
        <v>106</v>
      </c>
      <c r="B117" s="100"/>
      <c r="C117" s="100"/>
      <c r="D117" s="24"/>
      <c r="E117" s="100"/>
    </row>
    <row r="118" spans="1:5" ht="13.5">
      <c r="A118" s="101" t="s">
        <v>107</v>
      </c>
      <c r="B118" s="100"/>
      <c r="C118" s="100"/>
      <c r="D118" s="24"/>
      <c r="E118" s="100"/>
    </row>
    <row r="119" spans="1:5" ht="13.5">
      <c r="A119" s="101" t="s">
        <v>47</v>
      </c>
      <c r="B119" s="100"/>
      <c r="C119" s="100"/>
      <c r="D119" s="24"/>
      <c r="E119" s="100"/>
    </row>
    <row r="120" spans="1:5" ht="13.5">
      <c r="A120" s="103" t="s">
        <v>108</v>
      </c>
      <c r="B120" s="100"/>
      <c r="C120" s="100"/>
      <c r="D120" s="24"/>
      <c r="E120" s="100"/>
    </row>
    <row r="121" spans="1:5" ht="13.5">
      <c r="A121" s="103" t="s">
        <v>109</v>
      </c>
      <c r="B121" s="102">
        <f>SUM(B122:B132)</f>
        <v>0</v>
      </c>
      <c r="C121" s="102">
        <f>SUM(C122:C132)</f>
        <v>0</v>
      </c>
      <c r="D121" s="24"/>
      <c r="E121" s="100"/>
    </row>
    <row r="122" spans="1:5" ht="13.5">
      <c r="A122" s="103" t="s">
        <v>38</v>
      </c>
      <c r="B122" s="100"/>
      <c r="C122" s="100"/>
      <c r="D122" s="24"/>
      <c r="E122" s="100"/>
    </row>
    <row r="123" spans="1:5" ht="13.5">
      <c r="A123" s="98" t="s">
        <v>39</v>
      </c>
      <c r="B123" s="100"/>
      <c r="C123" s="100"/>
      <c r="D123" s="24"/>
      <c r="E123" s="100"/>
    </row>
    <row r="124" spans="1:5" ht="13.5">
      <c r="A124" s="101" t="s">
        <v>40</v>
      </c>
      <c r="B124" s="100"/>
      <c r="C124" s="100"/>
      <c r="D124" s="24"/>
      <c r="E124" s="100"/>
    </row>
    <row r="125" spans="1:5" ht="13.5">
      <c r="A125" s="101" t="s">
        <v>110</v>
      </c>
      <c r="B125" s="100"/>
      <c r="C125" s="100"/>
      <c r="D125" s="24"/>
      <c r="E125" s="100"/>
    </row>
    <row r="126" spans="1:5" ht="13.5">
      <c r="A126" s="101" t="s">
        <v>111</v>
      </c>
      <c r="B126" s="100"/>
      <c r="C126" s="100"/>
      <c r="D126" s="24"/>
      <c r="E126" s="100"/>
    </row>
    <row r="127" spans="1:5" ht="13.5">
      <c r="A127" s="103" t="s">
        <v>112</v>
      </c>
      <c r="B127" s="100"/>
      <c r="C127" s="100"/>
      <c r="D127" s="24"/>
      <c r="E127" s="100"/>
    </row>
    <row r="128" spans="1:5" ht="13.5">
      <c r="A128" s="101" t="s">
        <v>113</v>
      </c>
      <c r="B128" s="100"/>
      <c r="C128" s="100"/>
      <c r="D128" s="24"/>
      <c r="E128" s="100"/>
    </row>
    <row r="129" spans="1:5" ht="13.5">
      <c r="A129" s="101" t="s">
        <v>114</v>
      </c>
      <c r="B129" s="100"/>
      <c r="C129" s="100"/>
      <c r="D129" s="24"/>
      <c r="E129" s="100"/>
    </row>
    <row r="130" spans="1:5" ht="13.5">
      <c r="A130" s="101" t="s">
        <v>115</v>
      </c>
      <c r="B130" s="100"/>
      <c r="C130" s="100"/>
      <c r="D130" s="24"/>
      <c r="E130" s="100"/>
    </row>
    <row r="131" spans="1:5" ht="13.5">
      <c r="A131" s="101" t="s">
        <v>47</v>
      </c>
      <c r="B131" s="100"/>
      <c r="C131" s="100"/>
      <c r="D131" s="24"/>
      <c r="E131" s="100"/>
    </row>
    <row r="132" spans="1:5" ht="13.5">
      <c r="A132" s="101" t="s">
        <v>116</v>
      </c>
      <c r="B132" s="100"/>
      <c r="C132" s="100"/>
      <c r="D132" s="24"/>
      <c r="E132" s="100"/>
    </row>
    <row r="133" spans="1:5" ht="13.5">
      <c r="A133" s="101" t="s">
        <v>117</v>
      </c>
      <c r="B133" s="102">
        <f>SUM(B134:B139)</f>
        <v>0</v>
      </c>
      <c r="C133" s="102">
        <f>SUM(C134:C139)</f>
        <v>0</v>
      </c>
      <c r="D133" s="24"/>
      <c r="E133" s="100"/>
    </row>
    <row r="134" spans="1:5" ht="13.5">
      <c r="A134" s="101" t="s">
        <v>38</v>
      </c>
      <c r="B134" s="100"/>
      <c r="C134" s="100"/>
      <c r="D134" s="24"/>
      <c r="E134" s="100"/>
    </row>
    <row r="135" spans="1:5" ht="13.5">
      <c r="A135" s="101" t="s">
        <v>39</v>
      </c>
      <c r="B135" s="100"/>
      <c r="C135" s="100"/>
      <c r="D135" s="24"/>
      <c r="E135" s="100"/>
    </row>
    <row r="136" spans="1:5" ht="13.5">
      <c r="A136" s="103" t="s">
        <v>40</v>
      </c>
      <c r="B136" s="100"/>
      <c r="C136" s="100"/>
      <c r="D136" s="24"/>
      <c r="E136" s="100"/>
    </row>
    <row r="137" spans="1:5" ht="13.5">
      <c r="A137" s="103" t="s">
        <v>118</v>
      </c>
      <c r="B137" s="100"/>
      <c r="C137" s="100"/>
      <c r="D137" s="24"/>
      <c r="E137" s="100"/>
    </row>
    <row r="138" spans="1:5" ht="13.5">
      <c r="A138" s="103" t="s">
        <v>47</v>
      </c>
      <c r="B138" s="100"/>
      <c r="C138" s="100"/>
      <c r="D138" s="24"/>
      <c r="E138" s="100"/>
    </row>
    <row r="139" spans="1:5" ht="13.5">
      <c r="A139" s="98" t="s">
        <v>119</v>
      </c>
      <c r="B139" s="100"/>
      <c r="C139" s="100"/>
      <c r="D139" s="24"/>
      <c r="E139" s="100"/>
    </row>
    <row r="140" spans="1:5" ht="13.5">
      <c r="A140" s="101" t="s">
        <v>120</v>
      </c>
      <c r="B140" s="102">
        <f>SUM(B141:B147)</f>
        <v>0</v>
      </c>
      <c r="C140" s="102">
        <f>SUM(C141:C147)</f>
        <v>0</v>
      </c>
      <c r="D140" s="24"/>
      <c r="E140" s="100"/>
    </row>
    <row r="141" spans="1:5" ht="13.5">
      <c r="A141" s="101" t="s">
        <v>38</v>
      </c>
      <c r="B141" s="100"/>
      <c r="C141" s="100"/>
      <c r="D141" s="24"/>
      <c r="E141" s="100"/>
    </row>
    <row r="142" spans="1:5" ht="13.5">
      <c r="A142" s="103" t="s">
        <v>39</v>
      </c>
      <c r="B142" s="100"/>
      <c r="C142" s="100"/>
      <c r="D142" s="24"/>
      <c r="E142" s="100"/>
    </row>
    <row r="143" spans="1:5" ht="13.5">
      <c r="A143" s="103" t="s">
        <v>40</v>
      </c>
      <c r="B143" s="100"/>
      <c r="C143" s="100"/>
      <c r="D143" s="24"/>
      <c r="E143" s="100"/>
    </row>
    <row r="144" spans="1:5" ht="13.5">
      <c r="A144" s="103" t="s">
        <v>121</v>
      </c>
      <c r="B144" s="100"/>
      <c r="C144" s="100"/>
      <c r="D144" s="24"/>
      <c r="E144" s="100"/>
    </row>
    <row r="145" spans="1:5" ht="13.5">
      <c r="A145" s="98" t="s">
        <v>122</v>
      </c>
      <c r="B145" s="100"/>
      <c r="C145" s="100"/>
      <c r="D145" s="24"/>
      <c r="E145" s="100"/>
    </row>
    <row r="146" spans="1:5" ht="13.5">
      <c r="A146" s="101" t="s">
        <v>47</v>
      </c>
      <c r="B146" s="100"/>
      <c r="C146" s="100"/>
      <c r="D146" s="24"/>
      <c r="E146" s="100"/>
    </row>
    <row r="147" spans="1:5" ht="13.5">
      <c r="A147" s="101" t="s">
        <v>123</v>
      </c>
      <c r="B147" s="100"/>
      <c r="C147" s="100"/>
      <c r="D147" s="24"/>
      <c r="E147" s="100"/>
    </row>
    <row r="148" spans="1:5" ht="13.5">
      <c r="A148" s="103" t="s">
        <v>124</v>
      </c>
      <c r="B148" s="102">
        <f>SUM(B149:B153)</f>
        <v>0</v>
      </c>
      <c r="C148" s="102">
        <f>SUM(C149:C153)</f>
        <v>0</v>
      </c>
      <c r="D148" s="24"/>
      <c r="E148" s="100"/>
    </row>
    <row r="149" spans="1:5" ht="13.5">
      <c r="A149" s="103" t="s">
        <v>38</v>
      </c>
      <c r="B149" s="100"/>
      <c r="C149" s="100"/>
      <c r="D149" s="24"/>
      <c r="E149" s="100"/>
    </row>
    <row r="150" spans="1:5" ht="13.5">
      <c r="A150" s="103" t="s">
        <v>39</v>
      </c>
      <c r="B150" s="100"/>
      <c r="C150" s="100"/>
      <c r="D150" s="24"/>
      <c r="E150" s="100"/>
    </row>
    <row r="151" spans="1:5" ht="13.5">
      <c r="A151" s="101" t="s">
        <v>40</v>
      </c>
      <c r="B151" s="100"/>
      <c r="C151" s="100"/>
      <c r="D151" s="24"/>
      <c r="E151" s="100"/>
    </row>
    <row r="152" spans="1:5" ht="13.5">
      <c r="A152" s="104" t="s">
        <v>125</v>
      </c>
      <c r="B152" s="100"/>
      <c r="C152" s="100"/>
      <c r="D152" s="24"/>
      <c r="E152" s="100"/>
    </row>
    <row r="153" spans="1:5" ht="13.5">
      <c r="A153" s="101" t="s">
        <v>126</v>
      </c>
      <c r="B153" s="100"/>
      <c r="C153" s="100"/>
      <c r="D153" s="24"/>
      <c r="E153" s="100"/>
    </row>
    <row r="154" spans="1:5" ht="13.5">
      <c r="A154" s="103" t="s">
        <v>127</v>
      </c>
      <c r="B154" s="102">
        <f>SUM(B155:B160)</f>
        <v>0</v>
      </c>
      <c r="C154" s="102">
        <f>SUM(C155:C160)</f>
        <v>0</v>
      </c>
      <c r="D154" s="24"/>
      <c r="E154" s="100"/>
    </row>
    <row r="155" spans="1:5" ht="13.5">
      <c r="A155" s="103" t="s">
        <v>38</v>
      </c>
      <c r="B155" s="100"/>
      <c r="C155" s="100"/>
      <c r="D155" s="24"/>
      <c r="E155" s="100"/>
    </row>
    <row r="156" spans="1:5" ht="13.5">
      <c r="A156" s="103" t="s">
        <v>39</v>
      </c>
      <c r="B156" s="100"/>
      <c r="C156" s="100"/>
      <c r="D156" s="24"/>
      <c r="E156" s="100"/>
    </row>
    <row r="157" spans="1:5" ht="13.5">
      <c r="A157" s="98" t="s">
        <v>40</v>
      </c>
      <c r="B157" s="100"/>
      <c r="C157" s="100"/>
      <c r="D157" s="24"/>
      <c r="E157" s="100"/>
    </row>
    <row r="158" spans="1:5" ht="13.5">
      <c r="A158" s="101" t="s">
        <v>52</v>
      </c>
      <c r="B158" s="100"/>
      <c r="C158" s="100"/>
      <c r="D158" s="24"/>
      <c r="E158" s="100"/>
    </row>
    <row r="159" spans="1:5" ht="13.5">
      <c r="A159" s="101" t="s">
        <v>47</v>
      </c>
      <c r="B159" s="100"/>
      <c r="C159" s="100"/>
      <c r="D159" s="24"/>
      <c r="E159" s="100"/>
    </row>
    <row r="160" spans="1:5" ht="13.5">
      <c r="A160" s="101" t="s">
        <v>128</v>
      </c>
      <c r="B160" s="100"/>
      <c r="C160" s="100"/>
      <c r="D160" s="24"/>
      <c r="E160" s="100"/>
    </row>
    <row r="161" spans="1:5" ht="13.5">
      <c r="A161" s="103" t="s">
        <v>129</v>
      </c>
      <c r="B161" s="102">
        <f>SUM(B162:B167)</f>
        <v>0</v>
      </c>
      <c r="C161" s="102">
        <f>SUM(C162:C167)</f>
        <v>0</v>
      </c>
      <c r="D161" s="24"/>
      <c r="E161" s="100"/>
    </row>
    <row r="162" spans="1:5" ht="13.5">
      <c r="A162" s="103" t="s">
        <v>38</v>
      </c>
      <c r="B162" s="100"/>
      <c r="C162" s="100"/>
      <c r="D162" s="24"/>
      <c r="E162" s="100"/>
    </row>
    <row r="163" spans="1:5" ht="13.5">
      <c r="A163" s="103" t="s">
        <v>39</v>
      </c>
      <c r="B163" s="100"/>
      <c r="C163" s="100"/>
      <c r="D163" s="24"/>
      <c r="E163" s="100"/>
    </row>
    <row r="164" spans="1:5" ht="13.5">
      <c r="A164" s="101" t="s">
        <v>40</v>
      </c>
      <c r="B164" s="100"/>
      <c r="C164" s="100"/>
      <c r="D164" s="24"/>
      <c r="E164" s="100"/>
    </row>
    <row r="165" spans="1:5" ht="13.5">
      <c r="A165" s="101" t="s">
        <v>130</v>
      </c>
      <c r="B165" s="100"/>
      <c r="C165" s="100"/>
      <c r="D165" s="24"/>
      <c r="E165" s="100"/>
    </row>
    <row r="166" spans="1:5" ht="13.5">
      <c r="A166" s="103" t="s">
        <v>47</v>
      </c>
      <c r="B166" s="100"/>
      <c r="C166" s="100"/>
      <c r="D166" s="24"/>
      <c r="E166" s="100"/>
    </row>
    <row r="167" spans="1:5" ht="13.5">
      <c r="A167" s="103" t="s">
        <v>131</v>
      </c>
      <c r="B167" s="100"/>
      <c r="C167" s="100"/>
      <c r="D167" s="24"/>
      <c r="E167" s="100"/>
    </row>
    <row r="168" spans="1:5" ht="13.5">
      <c r="A168" s="103" t="s">
        <v>132</v>
      </c>
      <c r="B168" s="102">
        <v>471</v>
      </c>
      <c r="C168" s="102">
        <f>SUM(C169:C174)</f>
        <v>559</v>
      </c>
      <c r="D168" s="24">
        <f>C168/B168</f>
        <v>1.186836518046709</v>
      </c>
      <c r="E168" s="100"/>
    </row>
    <row r="169" spans="1:5" ht="13.5">
      <c r="A169" s="103" t="s">
        <v>38</v>
      </c>
      <c r="B169" s="100">
        <v>459</v>
      </c>
      <c r="C169" s="100">
        <v>381</v>
      </c>
      <c r="D169" s="24">
        <f>C169/B169</f>
        <v>0.8300653594771242</v>
      </c>
      <c r="E169" s="100"/>
    </row>
    <row r="170" spans="1:5" ht="13.5">
      <c r="A170" s="101" t="s">
        <v>39</v>
      </c>
      <c r="B170" s="100">
        <v>12</v>
      </c>
      <c r="C170" s="100">
        <v>178</v>
      </c>
      <c r="D170" s="24">
        <f>C170/B170</f>
        <v>14.833333333333334</v>
      </c>
      <c r="E170" s="100"/>
    </row>
    <row r="171" spans="1:5" ht="13.5">
      <c r="A171" s="101" t="s">
        <v>40</v>
      </c>
      <c r="B171" s="100"/>
      <c r="C171" s="100"/>
      <c r="D171" s="24"/>
      <c r="E171" s="100"/>
    </row>
    <row r="172" spans="1:5" ht="13.5">
      <c r="A172" s="101" t="s">
        <v>133</v>
      </c>
      <c r="B172" s="100"/>
      <c r="C172" s="100"/>
      <c r="D172" s="24"/>
      <c r="E172" s="100"/>
    </row>
    <row r="173" spans="1:5" ht="13.5">
      <c r="A173" s="103" t="s">
        <v>47</v>
      </c>
      <c r="B173" s="100"/>
      <c r="C173" s="100"/>
      <c r="D173" s="24"/>
      <c r="E173" s="100"/>
    </row>
    <row r="174" spans="1:5" ht="13.5">
      <c r="A174" s="103" t="s">
        <v>134</v>
      </c>
      <c r="B174" s="100"/>
      <c r="C174" s="100"/>
      <c r="D174" s="24"/>
      <c r="E174" s="100"/>
    </row>
    <row r="175" spans="1:5" ht="13.5">
      <c r="A175" s="103" t="s">
        <v>135</v>
      </c>
      <c r="B175" s="102"/>
      <c r="C175" s="102">
        <f>SUM(C176:C181)</f>
        <v>0</v>
      </c>
      <c r="D175" s="24"/>
      <c r="E175" s="100"/>
    </row>
    <row r="176" spans="1:5" ht="13.5">
      <c r="A176" s="101" t="s">
        <v>38</v>
      </c>
      <c r="B176" s="100"/>
      <c r="C176" s="100"/>
      <c r="D176" s="24"/>
      <c r="E176" s="100"/>
    </row>
    <row r="177" spans="1:5" ht="13.5">
      <c r="A177" s="101" t="s">
        <v>39</v>
      </c>
      <c r="B177" s="100"/>
      <c r="C177" s="100"/>
      <c r="D177" s="24"/>
      <c r="E177" s="100"/>
    </row>
    <row r="178" spans="1:5" ht="13.5">
      <c r="A178" s="101" t="s">
        <v>40</v>
      </c>
      <c r="B178" s="100"/>
      <c r="C178" s="100"/>
      <c r="D178" s="24"/>
      <c r="E178" s="100"/>
    </row>
    <row r="179" spans="1:5" ht="13.5">
      <c r="A179" s="101" t="s">
        <v>136</v>
      </c>
      <c r="B179" s="100"/>
      <c r="C179" s="100"/>
      <c r="D179" s="24"/>
      <c r="E179" s="100"/>
    </row>
    <row r="180" spans="1:5" ht="13.5">
      <c r="A180" s="101" t="s">
        <v>47</v>
      </c>
      <c r="B180" s="100"/>
      <c r="C180" s="100"/>
      <c r="D180" s="24"/>
      <c r="E180" s="100"/>
    </row>
    <row r="181" spans="1:5" ht="13.5">
      <c r="A181" s="103" t="s">
        <v>137</v>
      </c>
      <c r="B181" s="100"/>
      <c r="C181" s="100"/>
      <c r="D181" s="24"/>
      <c r="E181" s="100"/>
    </row>
    <row r="182" spans="1:5" ht="13.5">
      <c r="A182" s="103" t="s">
        <v>138</v>
      </c>
      <c r="B182" s="102"/>
      <c r="C182" s="102">
        <f>SUM(C183:C188)</f>
        <v>0</v>
      </c>
      <c r="D182" s="24"/>
      <c r="E182" s="100"/>
    </row>
    <row r="183" spans="1:5" ht="13.5">
      <c r="A183" s="98" t="s">
        <v>38</v>
      </c>
      <c r="B183" s="100"/>
      <c r="C183" s="100"/>
      <c r="D183" s="24"/>
      <c r="E183" s="100"/>
    </row>
    <row r="184" spans="1:5" ht="13.5">
      <c r="A184" s="101" t="s">
        <v>39</v>
      </c>
      <c r="B184" s="100"/>
      <c r="C184" s="100"/>
      <c r="D184" s="24"/>
      <c r="E184" s="100"/>
    </row>
    <row r="185" spans="1:5" ht="13.5">
      <c r="A185" s="101" t="s">
        <v>40</v>
      </c>
      <c r="B185" s="100"/>
      <c r="C185" s="100"/>
      <c r="D185" s="24"/>
      <c r="E185" s="100"/>
    </row>
    <row r="186" spans="1:5" ht="13.5">
      <c r="A186" s="101" t="s">
        <v>139</v>
      </c>
      <c r="B186" s="100"/>
      <c r="C186" s="100"/>
      <c r="D186" s="24"/>
      <c r="E186" s="100"/>
    </row>
    <row r="187" spans="1:5" ht="13.5">
      <c r="A187" s="101" t="s">
        <v>47</v>
      </c>
      <c r="B187" s="100"/>
      <c r="C187" s="100"/>
      <c r="D187" s="24"/>
      <c r="E187" s="100"/>
    </row>
    <row r="188" spans="1:5" ht="13.5">
      <c r="A188" s="103" t="s">
        <v>140</v>
      </c>
      <c r="B188" s="100"/>
      <c r="C188" s="100"/>
      <c r="D188" s="24"/>
      <c r="E188" s="100"/>
    </row>
    <row r="189" spans="1:5" ht="13.5">
      <c r="A189" s="103" t="s">
        <v>141</v>
      </c>
      <c r="B189" s="102"/>
      <c r="C189" s="102">
        <f>SUM(C190:C196)</f>
        <v>0</v>
      </c>
      <c r="D189" s="24"/>
      <c r="E189" s="100"/>
    </row>
    <row r="190" spans="1:5" ht="13.5">
      <c r="A190" s="103" t="s">
        <v>38</v>
      </c>
      <c r="B190" s="100"/>
      <c r="C190" s="100"/>
      <c r="D190" s="24"/>
      <c r="E190" s="100"/>
    </row>
    <row r="191" spans="1:5" ht="13.5">
      <c r="A191" s="101" t="s">
        <v>39</v>
      </c>
      <c r="B191" s="100"/>
      <c r="C191" s="100"/>
      <c r="D191" s="24"/>
      <c r="E191" s="100"/>
    </row>
    <row r="192" spans="1:5" ht="13.5">
      <c r="A192" s="101" t="s">
        <v>40</v>
      </c>
      <c r="B192" s="100"/>
      <c r="C192" s="100"/>
      <c r="D192" s="24"/>
      <c r="E192" s="100"/>
    </row>
    <row r="193" spans="1:5" ht="13.5">
      <c r="A193" s="101" t="s">
        <v>142</v>
      </c>
      <c r="B193" s="100"/>
      <c r="C193" s="100"/>
      <c r="D193" s="24"/>
      <c r="E193" s="100"/>
    </row>
    <row r="194" spans="1:5" ht="13.5">
      <c r="A194" s="101" t="s">
        <v>143</v>
      </c>
      <c r="B194" s="100"/>
      <c r="C194" s="100"/>
      <c r="D194" s="24"/>
      <c r="E194" s="100"/>
    </row>
    <row r="195" spans="1:5" ht="13.5">
      <c r="A195" s="101" t="s">
        <v>47</v>
      </c>
      <c r="B195" s="100"/>
      <c r="C195" s="100"/>
      <c r="D195" s="24"/>
      <c r="E195" s="106"/>
    </row>
    <row r="196" spans="1:5" ht="13.5">
      <c r="A196" s="103" t="s">
        <v>144</v>
      </c>
      <c r="B196" s="100"/>
      <c r="C196" s="100"/>
      <c r="D196" s="24"/>
      <c r="E196" s="106"/>
    </row>
    <row r="197" spans="1:5" ht="13.5">
      <c r="A197" s="103" t="s">
        <v>145</v>
      </c>
      <c r="B197" s="102"/>
      <c r="C197" s="102">
        <f>SUM(C198:C202)</f>
        <v>0</v>
      </c>
      <c r="D197" s="24"/>
      <c r="E197" s="106"/>
    </row>
    <row r="198" spans="1:5" ht="13.5">
      <c r="A198" s="103" t="s">
        <v>38</v>
      </c>
      <c r="B198" s="100"/>
      <c r="C198" s="100"/>
      <c r="D198" s="24"/>
      <c r="E198" s="100"/>
    </row>
    <row r="199" spans="1:5" ht="13.5">
      <c r="A199" s="98" t="s">
        <v>39</v>
      </c>
      <c r="B199" s="100"/>
      <c r="C199" s="100"/>
      <c r="D199" s="24"/>
      <c r="E199" s="100"/>
    </row>
    <row r="200" spans="1:5" ht="13.5">
      <c r="A200" s="101" t="s">
        <v>40</v>
      </c>
      <c r="B200" s="100"/>
      <c r="C200" s="100"/>
      <c r="D200" s="24"/>
      <c r="E200" s="100"/>
    </row>
    <row r="201" spans="1:5" ht="13.5">
      <c r="A201" s="101" t="s">
        <v>47</v>
      </c>
      <c r="B201" s="100"/>
      <c r="C201" s="100"/>
      <c r="D201" s="24"/>
      <c r="E201" s="100"/>
    </row>
    <row r="202" spans="1:5" ht="13.5">
      <c r="A202" s="101" t="s">
        <v>146</v>
      </c>
      <c r="B202" s="100"/>
      <c r="C202" s="100"/>
      <c r="D202" s="24"/>
      <c r="E202" s="100"/>
    </row>
    <row r="203" spans="1:5" ht="13.5">
      <c r="A203" s="103" t="s">
        <v>147</v>
      </c>
      <c r="B203" s="107"/>
      <c r="C203" s="107">
        <f>SUM(C204:C208)</f>
        <v>0</v>
      </c>
      <c r="D203" s="24"/>
      <c r="E203" s="100"/>
    </row>
    <row r="204" spans="1:5" ht="13.5">
      <c r="A204" s="103" t="s">
        <v>38</v>
      </c>
      <c r="B204" s="100"/>
      <c r="C204" s="100"/>
      <c r="D204" s="24"/>
      <c r="E204" s="100"/>
    </row>
    <row r="205" spans="1:5" ht="13.5">
      <c r="A205" s="103" t="s">
        <v>39</v>
      </c>
      <c r="B205" s="100"/>
      <c r="C205" s="100"/>
      <c r="D205" s="24"/>
      <c r="E205" s="100"/>
    </row>
    <row r="206" spans="1:5" ht="13.5">
      <c r="A206" s="101" t="s">
        <v>40</v>
      </c>
      <c r="B206" s="100"/>
      <c r="C206" s="100"/>
      <c r="D206" s="24"/>
      <c r="E206" s="100"/>
    </row>
    <row r="207" spans="1:5" ht="13.5">
      <c r="A207" s="101" t="s">
        <v>47</v>
      </c>
      <c r="B207" s="100"/>
      <c r="C207" s="100"/>
      <c r="D207" s="24"/>
      <c r="E207" s="100"/>
    </row>
    <row r="208" spans="1:5" ht="13.5">
      <c r="A208" s="101" t="s">
        <v>148</v>
      </c>
      <c r="B208" s="100"/>
      <c r="C208" s="100"/>
      <c r="D208" s="24"/>
      <c r="E208" s="100"/>
    </row>
    <row r="209" spans="1:5" ht="13.5">
      <c r="A209" s="101" t="s">
        <v>149</v>
      </c>
      <c r="B209" s="108"/>
      <c r="C209" s="108">
        <f>SUM(C210:C215)</f>
        <v>0</v>
      </c>
      <c r="D209" s="24"/>
      <c r="E209" s="100"/>
    </row>
    <row r="210" spans="1:5" ht="13.5">
      <c r="A210" s="101" t="s">
        <v>38</v>
      </c>
      <c r="B210" s="100"/>
      <c r="C210" s="100"/>
      <c r="D210" s="24"/>
      <c r="E210" s="100"/>
    </row>
    <row r="211" spans="1:5" ht="13.5">
      <c r="A211" s="101" t="s">
        <v>39</v>
      </c>
      <c r="B211" s="100"/>
      <c r="C211" s="100"/>
      <c r="D211" s="24"/>
      <c r="E211" s="100"/>
    </row>
    <row r="212" spans="1:5" ht="13.5">
      <c r="A212" s="101" t="s">
        <v>40</v>
      </c>
      <c r="B212" s="100"/>
      <c r="C212" s="100"/>
      <c r="D212" s="24"/>
      <c r="E212" s="100"/>
    </row>
    <row r="213" spans="1:5" ht="13.5">
      <c r="A213" s="101" t="s">
        <v>150</v>
      </c>
      <c r="B213" s="100"/>
      <c r="C213" s="100"/>
      <c r="D213" s="24"/>
      <c r="E213" s="100"/>
    </row>
    <row r="214" spans="1:5" ht="13.5">
      <c r="A214" s="101" t="s">
        <v>47</v>
      </c>
      <c r="B214" s="100"/>
      <c r="C214" s="100"/>
      <c r="D214" s="24"/>
      <c r="E214" s="100"/>
    </row>
    <row r="215" spans="1:5" ht="13.5">
      <c r="A215" s="101" t="s">
        <v>151</v>
      </c>
      <c r="B215" s="100"/>
      <c r="C215" s="100"/>
      <c r="D215" s="24"/>
      <c r="E215" s="100"/>
    </row>
    <row r="216" spans="1:5" ht="13.5">
      <c r="A216" s="101" t="s">
        <v>152</v>
      </c>
      <c r="B216" s="107"/>
      <c r="C216" s="107">
        <f>SUM(C217:C230)</f>
        <v>0</v>
      </c>
      <c r="D216" s="24"/>
      <c r="E216" s="100"/>
    </row>
    <row r="217" spans="1:5" ht="13.5">
      <c r="A217" s="101" t="s">
        <v>38</v>
      </c>
      <c r="B217" s="100"/>
      <c r="C217" s="100"/>
      <c r="D217" s="24"/>
      <c r="E217" s="100"/>
    </row>
    <row r="218" spans="1:5" ht="13.5">
      <c r="A218" s="101" t="s">
        <v>39</v>
      </c>
      <c r="B218" s="100"/>
      <c r="C218" s="100"/>
      <c r="D218" s="24"/>
      <c r="E218" s="100"/>
    </row>
    <row r="219" spans="1:5" ht="13.5">
      <c r="A219" s="101" t="s">
        <v>40</v>
      </c>
      <c r="B219" s="100"/>
      <c r="C219" s="100"/>
      <c r="D219" s="24"/>
      <c r="E219" s="100"/>
    </row>
    <row r="220" spans="1:5" ht="13.5">
      <c r="A220" s="101" t="s">
        <v>153</v>
      </c>
      <c r="B220" s="100"/>
      <c r="C220" s="100"/>
      <c r="D220" s="24"/>
      <c r="E220" s="100"/>
    </row>
    <row r="221" spans="1:5" ht="13.5">
      <c r="A221" s="101" t="s">
        <v>154</v>
      </c>
      <c r="B221" s="100"/>
      <c r="C221" s="100"/>
      <c r="D221" s="24"/>
      <c r="E221" s="100"/>
    </row>
    <row r="222" spans="1:5" ht="13.5">
      <c r="A222" s="101" t="s">
        <v>79</v>
      </c>
      <c r="B222" s="100"/>
      <c r="C222" s="100"/>
      <c r="D222" s="24"/>
      <c r="E222" s="100"/>
    </row>
    <row r="223" spans="1:5" ht="13.5">
      <c r="A223" s="101" t="s">
        <v>155</v>
      </c>
      <c r="B223" s="100"/>
      <c r="C223" s="100"/>
      <c r="D223" s="24"/>
      <c r="E223" s="100"/>
    </row>
    <row r="224" spans="1:5" ht="13.5">
      <c r="A224" s="101" t="s">
        <v>156</v>
      </c>
      <c r="B224" s="100"/>
      <c r="C224" s="100"/>
      <c r="D224" s="24"/>
      <c r="E224" s="100"/>
    </row>
    <row r="225" spans="1:5" ht="13.5">
      <c r="A225" s="101" t="s">
        <v>157</v>
      </c>
      <c r="B225" s="100"/>
      <c r="C225" s="100"/>
      <c r="D225" s="24"/>
      <c r="E225" s="100"/>
    </row>
    <row r="226" spans="1:5" ht="13.5">
      <c r="A226" s="101" t="s">
        <v>158</v>
      </c>
      <c r="B226" s="100"/>
      <c r="C226" s="100"/>
      <c r="D226" s="24"/>
      <c r="E226" s="100"/>
    </row>
    <row r="227" spans="1:5" ht="13.5">
      <c r="A227" s="101" t="s">
        <v>159</v>
      </c>
      <c r="B227" s="100"/>
      <c r="C227" s="100"/>
      <c r="D227" s="24"/>
      <c r="E227" s="100"/>
    </row>
    <row r="228" spans="1:5" ht="13.5">
      <c r="A228" s="101" t="s">
        <v>160</v>
      </c>
      <c r="B228" s="100"/>
      <c r="C228" s="100"/>
      <c r="D228" s="24"/>
      <c r="E228" s="100"/>
    </row>
    <row r="229" spans="1:5" ht="13.5">
      <c r="A229" s="101" t="s">
        <v>47</v>
      </c>
      <c r="B229" s="100"/>
      <c r="C229" s="100"/>
      <c r="D229" s="24"/>
      <c r="E229" s="100"/>
    </row>
    <row r="230" spans="1:5" ht="13.5">
      <c r="A230" s="101" t="s">
        <v>161</v>
      </c>
      <c r="B230" s="100"/>
      <c r="C230" s="100"/>
      <c r="D230" s="24"/>
      <c r="E230" s="100"/>
    </row>
    <row r="231" spans="1:5" ht="13.5">
      <c r="A231" s="101" t="s">
        <v>162</v>
      </c>
      <c r="B231" s="102"/>
      <c r="C231" s="102">
        <f>SUM(C232:C233)</f>
        <v>0</v>
      </c>
      <c r="D231" s="24"/>
      <c r="E231" s="100"/>
    </row>
    <row r="232" spans="1:5" ht="13.5">
      <c r="A232" s="103" t="s">
        <v>163</v>
      </c>
      <c r="B232" s="100"/>
      <c r="C232" s="100"/>
      <c r="D232" s="24"/>
      <c r="E232" s="100"/>
    </row>
    <row r="233" spans="1:5" ht="13.5">
      <c r="A233" s="103" t="s">
        <v>164</v>
      </c>
      <c r="B233" s="100"/>
      <c r="C233" s="100"/>
      <c r="D233" s="24"/>
      <c r="E233" s="100"/>
    </row>
    <row r="234" spans="1:5" ht="13.5">
      <c r="A234" s="98" t="s">
        <v>165</v>
      </c>
      <c r="B234" s="100"/>
      <c r="C234" s="100">
        <f>SUM(C235,C236,C237)</f>
        <v>0</v>
      </c>
      <c r="D234" s="24"/>
      <c r="E234" s="100"/>
    </row>
    <row r="235" spans="1:5" ht="13.5">
      <c r="A235" s="101" t="s">
        <v>166</v>
      </c>
      <c r="B235" s="100"/>
      <c r="C235" s="100"/>
      <c r="D235" s="24"/>
      <c r="E235" s="100"/>
    </row>
    <row r="236" spans="1:5" ht="13.5">
      <c r="A236" s="101" t="s">
        <v>167</v>
      </c>
      <c r="B236" s="100"/>
      <c r="C236" s="100"/>
      <c r="D236" s="24"/>
      <c r="E236" s="100"/>
    </row>
    <row r="237" spans="1:5" ht="13.5">
      <c r="A237" s="101" t="s">
        <v>168</v>
      </c>
      <c r="B237" s="100"/>
      <c r="C237" s="100"/>
      <c r="D237" s="24"/>
      <c r="E237" s="100"/>
    </row>
    <row r="238" spans="1:5" ht="13.5">
      <c r="A238" s="98" t="s">
        <v>169</v>
      </c>
      <c r="B238" s="100"/>
      <c r="C238" s="100">
        <f>SUM(C239,C249)</f>
        <v>0</v>
      </c>
      <c r="D238" s="24"/>
      <c r="E238" s="100"/>
    </row>
    <row r="239" spans="1:5" ht="13.5">
      <c r="A239" s="103" t="s">
        <v>170</v>
      </c>
      <c r="B239" s="102"/>
      <c r="C239" s="102">
        <f>SUM(C240:C248)</f>
        <v>0</v>
      </c>
      <c r="D239" s="24"/>
      <c r="E239" s="100"/>
    </row>
    <row r="240" spans="1:5" ht="13.5">
      <c r="A240" s="103" t="s">
        <v>171</v>
      </c>
      <c r="B240" s="100"/>
      <c r="C240" s="100"/>
      <c r="D240" s="24"/>
      <c r="E240" s="100"/>
    </row>
    <row r="241" spans="1:5" ht="13.5">
      <c r="A241" s="101" t="s">
        <v>172</v>
      </c>
      <c r="B241" s="100"/>
      <c r="C241" s="100"/>
      <c r="D241" s="24"/>
      <c r="E241" s="100"/>
    </row>
    <row r="242" spans="1:5" ht="13.5">
      <c r="A242" s="101" t="s">
        <v>173</v>
      </c>
      <c r="B242" s="100"/>
      <c r="C242" s="100"/>
      <c r="D242" s="24"/>
      <c r="E242" s="100"/>
    </row>
    <row r="243" spans="1:5" ht="13.5">
      <c r="A243" s="101" t="s">
        <v>174</v>
      </c>
      <c r="B243" s="100"/>
      <c r="C243" s="100"/>
      <c r="D243" s="24"/>
      <c r="E243" s="100"/>
    </row>
    <row r="244" spans="1:5" ht="13.5">
      <c r="A244" s="103" t="s">
        <v>175</v>
      </c>
      <c r="B244" s="100"/>
      <c r="C244" s="100"/>
      <c r="D244" s="24"/>
      <c r="E244" s="100"/>
    </row>
    <row r="245" spans="1:5" ht="13.5">
      <c r="A245" s="103" t="s">
        <v>176</v>
      </c>
      <c r="B245" s="100"/>
      <c r="C245" s="100"/>
      <c r="D245" s="24"/>
      <c r="E245" s="100"/>
    </row>
    <row r="246" spans="1:5" ht="13.5">
      <c r="A246" s="103" t="s">
        <v>177</v>
      </c>
      <c r="B246" s="100"/>
      <c r="C246" s="100"/>
      <c r="D246" s="24"/>
      <c r="E246" s="100"/>
    </row>
    <row r="247" spans="1:5" ht="13.5">
      <c r="A247" s="103" t="s">
        <v>178</v>
      </c>
      <c r="B247" s="100"/>
      <c r="C247" s="100"/>
      <c r="D247" s="24"/>
      <c r="E247" s="100"/>
    </row>
    <row r="248" spans="1:5" ht="13.5">
      <c r="A248" s="103" t="s">
        <v>179</v>
      </c>
      <c r="B248" s="100"/>
      <c r="C248" s="100"/>
      <c r="D248" s="24"/>
      <c r="E248" s="100"/>
    </row>
    <row r="249" spans="1:5" ht="13.5">
      <c r="A249" s="103" t="s">
        <v>180</v>
      </c>
      <c r="B249" s="100"/>
      <c r="C249" s="100"/>
      <c r="D249" s="24"/>
      <c r="E249" s="100"/>
    </row>
    <row r="250" spans="1:5" ht="13.5">
      <c r="A250" s="98" t="s">
        <v>181</v>
      </c>
      <c r="B250" s="100">
        <f>SUM(B251,B254,B265,B272,B280,B289,B303,B313,B323,B331,B337)</f>
        <v>281</v>
      </c>
      <c r="C250" s="100">
        <f>SUM(C251,C254,C265,C272,C280,C289,C303,C313,C323,C331,C337)</f>
        <v>236</v>
      </c>
      <c r="D250" s="24">
        <f>C250/B250</f>
        <v>0.8398576512455516</v>
      </c>
      <c r="E250" s="100"/>
    </row>
    <row r="251" spans="1:5" ht="13.5">
      <c r="A251" s="101" t="s">
        <v>182</v>
      </c>
      <c r="B251" s="102"/>
      <c r="C251" s="102">
        <f>SUM(C252:C253)</f>
        <v>0</v>
      </c>
      <c r="D251" s="24"/>
      <c r="E251" s="100"/>
    </row>
    <row r="252" spans="1:5" ht="13.5">
      <c r="A252" s="101" t="s">
        <v>183</v>
      </c>
      <c r="B252" s="100"/>
      <c r="C252" s="100"/>
      <c r="D252" s="24"/>
      <c r="E252" s="100"/>
    </row>
    <row r="253" spans="1:5" ht="13.5">
      <c r="A253" s="103" t="s">
        <v>184</v>
      </c>
      <c r="B253" s="100"/>
      <c r="C253" s="100"/>
      <c r="D253" s="24"/>
      <c r="E253" s="100"/>
    </row>
    <row r="254" spans="1:5" ht="13.5">
      <c r="A254" s="103" t="s">
        <v>185</v>
      </c>
      <c r="B254" s="102">
        <f>SUM(B255:B264)</f>
        <v>82</v>
      </c>
      <c r="C254" s="102">
        <f>SUM(C255:C264)</f>
        <v>150</v>
      </c>
      <c r="D254" s="24">
        <f>C254/B254</f>
        <v>1.829268292682927</v>
      </c>
      <c r="E254" s="100"/>
    </row>
    <row r="255" spans="1:5" ht="13.5">
      <c r="A255" s="103" t="s">
        <v>38</v>
      </c>
      <c r="B255" s="100">
        <v>82</v>
      </c>
      <c r="C255" s="100">
        <v>150</v>
      </c>
      <c r="D255" s="24">
        <f>C255/B255</f>
        <v>1.829268292682927</v>
      </c>
      <c r="E255" s="100"/>
    </row>
    <row r="256" spans="1:5" ht="13.5">
      <c r="A256" s="103" t="s">
        <v>39</v>
      </c>
      <c r="B256" s="100"/>
      <c r="C256" s="100"/>
      <c r="D256" s="24"/>
      <c r="E256" s="100"/>
    </row>
    <row r="257" spans="1:5" ht="13.5">
      <c r="A257" s="103" t="s">
        <v>40</v>
      </c>
      <c r="B257" s="100"/>
      <c r="C257" s="100"/>
      <c r="D257" s="24"/>
      <c r="E257" s="100"/>
    </row>
    <row r="258" spans="1:5" ht="13.5">
      <c r="A258" s="103" t="s">
        <v>79</v>
      </c>
      <c r="B258" s="100"/>
      <c r="C258" s="100"/>
      <c r="D258" s="24"/>
      <c r="E258" s="100"/>
    </row>
    <row r="259" spans="1:5" ht="13.5">
      <c r="A259" s="103" t="s">
        <v>186</v>
      </c>
      <c r="B259" s="100"/>
      <c r="C259" s="100"/>
      <c r="D259" s="24"/>
      <c r="E259" s="100"/>
    </row>
    <row r="260" spans="1:5" ht="13.5">
      <c r="A260" s="103" t="s">
        <v>187</v>
      </c>
      <c r="B260" s="100"/>
      <c r="C260" s="100"/>
      <c r="D260" s="24"/>
      <c r="E260" s="100"/>
    </row>
    <row r="261" spans="1:5" ht="13.5">
      <c r="A261" s="103" t="s">
        <v>188</v>
      </c>
      <c r="B261" s="100"/>
      <c r="C261" s="100"/>
      <c r="D261" s="24"/>
      <c r="E261" s="100"/>
    </row>
    <row r="262" spans="1:5" ht="13.5">
      <c r="A262" s="103" t="s">
        <v>189</v>
      </c>
      <c r="B262" s="100"/>
      <c r="C262" s="100"/>
      <c r="D262" s="24"/>
      <c r="E262" s="100"/>
    </row>
    <row r="263" spans="1:5" ht="13.5">
      <c r="A263" s="103" t="s">
        <v>47</v>
      </c>
      <c r="B263" s="100"/>
      <c r="C263" s="100"/>
      <c r="D263" s="24"/>
      <c r="E263" s="100"/>
    </row>
    <row r="264" spans="1:5" ht="13.5">
      <c r="A264" s="103" t="s">
        <v>190</v>
      </c>
      <c r="B264" s="100"/>
      <c r="C264" s="100"/>
      <c r="D264" s="24"/>
      <c r="E264" s="100"/>
    </row>
    <row r="265" spans="1:5" ht="13.5">
      <c r="A265" s="101" t="s">
        <v>191</v>
      </c>
      <c r="B265" s="102"/>
      <c r="C265" s="102">
        <f>SUM(C266:C271)</f>
        <v>0</v>
      </c>
      <c r="D265" s="24"/>
      <c r="E265" s="100"/>
    </row>
    <row r="266" spans="1:5" ht="13.5">
      <c r="A266" s="101" t="s">
        <v>38</v>
      </c>
      <c r="B266" s="100"/>
      <c r="C266" s="100"/>
      <c r="D266" s="24"/>
      <c r="E266" s="100"/>
    </row>
    <row r="267" spans="1:5" ht="13.5">
      <c r="A267" s="101" t="s">
        <v>39</v>
      </c>
      <c r="B267" s="100"/>
      <c r="C267" s="100"/>
      <c r="D267" s="24"/>
      <c r="E267" s="100"/>
    </row>
    <row r="268" spans="1:5" ht="13.5">
      <c r="A268" s="103" t="s">
        <v>40</v>
      </c>
      <c r="B268" s="100"/>
      <c r="C268" s="100"/>
      <c r="D268" s="24"/>
      <c r="E268" s="100"/>
    </row>
    <row r="269" spans="1:5" ht="13.5">
      <c r="A269" s="103" t="s">
        <v>192</v>
      </c>
      <c r="B269" s="100"/>
      <c r="C269" s="100"/>
      <c r="D269" s="24"/>
      <c r="E269" s="100"/>
    </row>
    <row r="270" spans="1:5" ht="13.5">
      <c r="A270" s="103" t="s">
        <v>47</v>
      </c>
      <c r="B270" s="100"/>
      <c r="C270" s="100"/>
      <c r="D270" s="24"/>
      <c r="E270" s="100"/>
    </row>
    <row r="271" spans="1:5" ht="13.5">
      <c r="A271" s="98" t="s">
        <v>193</v>
      </c>
      <c r="B271" s="100"/>
      <c r="C271" s="100"/>
      <c r="D271" s="24"/>
      <c r="E271" s="100"/>
    </row>
    <row r="272" spans="1:5" ht="13.5">
      <c r="A272" s="104" t="s">
        <v>194</v>
      </c>
      <c r="B272" s="102"/>
      <c r="C272" s="102">
        <f>SUM(C273:C279)</f>
        <v>0</v>
      </c>
      <c r="D272" s="24"/>
      <c r="E272" s="100"/>
    </row>
    <row r="273" spans="1:5" ht="13.5">
      <c r="A273" s="101" t="s">
        <v>38</v>
      </c>
      <c r="B273" s="100"/>
      <c r="C273" s="100"/>
      <c r="D273" s="24"/>
      <c r="E273" s="100"/>
    </row>
    <row r="274" spans="1:5" ht="13.5">
      <c r="A274" s="101" t="s">
        <v>39</v>
      </c>
      <c r="B274" s="100"/>
      <c r="C274" s="100"/>
      <c r="D274" s="24"/>
      <c r="E274" s="100"/>
    </row>
    <row r="275" spans="1:5" ht="13.5">
      <c r="A275" s="103" t="s">
        <v>40</v>
      </c>
      <c r="B275" s="100"/>
      <c r="C275" s="100"/>
      <c r="D275" s="24"/>
      <c r="E275" s="100"/>
    </row>
    <row r="276" spans="1:5" ht="13.5">
      <c r="A276" s="103" t="s">
        <v>195</v>
      </c>
      <c r="B276" s="100"/>
      <c r="C276" s="100"/>
      <c r="D276" s="24"/>
      <c r="E276" s="100"/>
    </row>
    <row r="277" spans="1:5" ht="13.5">
      <c r="A277" s="103" t="s">
        <v>196</v>
      </c>
      <c r="B277" s="100"/>
      <c r="C277" s="100"/>
      <c r="D277" s="24"/>
      <c r="E277" s="100"/>
    </row>
    <row r="278" spans="1:5" ht="13.5">
      <c r="A278" s="103" t="s">
        <v>47</v>
      </c>
      <c r="B278" s="100"/>
      <c r="C278" s="100"/>
      <c r="D278" s="24"/>
      <c r="E278" s="100"/>
    </row>
    <row r="279" spans="1:5" ht="13.5">
      <c r="A279" s="103" t="s">
        <v>197</v>
      </c>
      <c r="B279" s="100"/>
      <c r="C279" s="100"/>
      <c r="D279" s="24"/>
      <c r="E279" s="100"/>
    </row>
    <row r="280" spans="1:5" ht="13.5">
      <c r="A280" s="98" t="s">
        <v>198</v>
      </c>
      <c r="B280" s="102">
        <f>SUM(B281:B288)</f>
        <v>109</v>
      </c>
      <c r="C280" s="102">
        <f>SUM(C281:C288)</f>
        <v>0</v>
      </c>
      <c r="D280" s="24">
        <f>C280/B280</f>
        <v>0</v>
      </c>
      <c r="E280" s="100"/>
    </row>
    <row r="281" spans="1:5" ht="13.5">
      <c r="A281" s="101" t="s">
        <v>38</v>
      </c>
      <c r="B281" s="100">
        <v>29</v>
      </c>
      <c r="C281" s="100"/>
      <c r="D281" s="24">
        <f>C281/B281</f>
        <v>0</v>
      </c>
      <c r="E281" s="100"/>
    </row>
    <row r="282" spans="1:5" ht="13.5">
      <c r="A282" s="101" t="s">
        <v>39</v>
      </c>
      <c r="B282" s="100">
        <v>80</v>
      </c>
      <c r="C282" s="100"/>
      <c r="D282" s="24">
        <f>C282/B282</f>
        <v>0</v>
      </c>
      <c r="E282" s="100"/>
    </row>
    <row r="283" spans="1:5" ht="13.5">
      <c r="A283" s="101" t="s">
        <v>40</v>
      </c>
      <c r="B283" s="100"/>
      <c r="C283" s="100"/>
      <c r="D283" s="24"/>
      <c r="E283" s="100"/>
    </row>
    <row r="284" spans="1:5" ht="13.5">
      <c r="A284" s="103" t="s">
        <v>199</v>
      </c>
      <c r="B284" s="100"/>
      <c r="C284" s="100"/>
      <c r="D284" s="24"/>
      <c r="E284" s="100"/>
    </row>
    <row r="285" spans="1:5" ht="13.5">
      <c r="A285" s="103" t="s">
        <v>200</v>
      </c>
      <c r="B285" s="100"/>
      <c r="C285" s="100"/>
      <c r="D285" s="24"/>
      <c r="E285" s="100"/>
    </row>
    <row r="286" spans="1:5" ht="13.5">
      <c r="A286" s="103" t="s">
        <v>201</v>
      </c>
      <c r="B286" s="100"/>
      <c r="C286" s="100"/>
      <c r="D286" s="24"/>
      <c r="E286" s="100"/>
    </row>
    <row r="287" spans="1:5" ht="13.5">
      <c r="A287" s="101" t="s">
        <v>47</v>
      </c>
      <c r="B287" s="100"/>
      <c r="C287" s="100"/>
      <c r="D287" s="24"/>
      <c r="E287" s="100"/>
    </row>
    <row r="288" spans="1:5" ht="13.5">
      <c r="A288" s="101" t="s">
        <v>202</v>
      </c>
      <c r="B288" s="100"/>
      <c r="C288" s="100"/>
      <c r="D288" s="24"/>
      <c r="E288" s="100"/>
    </row>
    <row r="289" spans="1:5" ht="13.5">
      <c r="A289" s="101" t="s">
        <v>203</v>
      </c>
      <c r="B289" s="102">
        <f>SUM(B290:B302)</f>
        <v>90</v>
      </c>
      <c r="C289" s="102">
        <f>SUM(C290:C302)</f>
        <v>86</v>
      </c>
      <c r="D289" s="24">
        <f>C289/B289</f>
        <v>0.9555555555555556</v>
      </c>
      <c r="E289" s="100"/>
    </row>
    <row r="290" spans="1:5" ht="13.5">
      <c r="A290" s="103" t="s">
        <v>38</v>
      </c>
      <c r="B290" s="100">
        <v>66</v>
      </c>
      <c r="C290" s="100">
        <v>86</v>
      </c>
      <c r="D290" s="24">
        <f>C290/B290</f>
        <v>1.303030303030303</v>
      </c>
      <c r="E290" s="100"/>
    </row>
    <row r="291" spans="1:5" ht="13.5">
      <c r="A291" s="103" t="s">
        <v>39</v>
      </c>
      <c r="B291" s="100">
        <v>24</v>
      </c>
      <c r="C291" s="100"/>
      <c r="D291" s="24">
        <f>C291/B291</f>
        <v>0</v>
      </c>
      <c r="E291" s="100"/>
    </row>
    <row r="292" spans="1:5" ht="13.5">
      <c r="A292" s="103" t="s">
        <v>40</v>
      </c>
      <c r="B292" s="100"/>
      <c r="C292" s="100"/>
      <c r="D292" s="24"/>
      <c r="E292" s="100"/>
    </row>
    <row r="293" spans="1:5" ht="13.5">
      <c r="A293" s="98" t="s">
        <v>204</v>
      </c>
      <c r="B293" s="100"/>
      <c r="C293" s="100"/>
      <c r="D293" s="24"/>
      <c r="E293" s="100"/>
    </row>
    <row r="294" spans="1:5" ht="13.5">
      <c r="A294" s="101" t="s">
        <v>205</v>
      </c>
      <c r="B294" s="100"/>
      <c r="C294" s="100"/>
      <c r="D294" s="24"/>
      <c r="E294" s="100"/>
    </row>
    <row r="295" spans="1:5" ht="13.5">
      <c r="A295" s="101" t="s">
        <v>206</v>
      </c>
      <c r="B295" s="100"/>
      <c r="C295" s="100"/>
      <c r="D295" s="24"/>
      <c r="E295" s="100"/>
    </row>
    <row r="296" spans="1:5" ht="13.5">
      <c r="A296" s="104" t="s">
        <v>207</v>
      </c>
      <c r="B296" s="100"/>
      <c r="C296" s="100"/>
      <c r="D296" s="24"/>
      <c r="E296" s="100"/>
    </row>
    <row r="297" spans="1:5" ht="13.5">
      <c r="A297" s="103" t="s">
        <v>208</v>
      </c>
      <c r="B297" s="100"/>
      <c r="C297" s="100"/>
      <c r="D297" s="24"/>
      <c r="E297" s="100"/>
    </row>
    <row r="298" spans="1:5" ht="13.5">
      <c r="A298" s="103" t="s">
        <v>209</v>
      </c>
      <c r="B298" s="100"/>
      <c r="C298" s="100"/>
      <c r="D298" s="24"/>
      <c r="E298" s="100"/>
    </row>
    <row r="299" spans="1:5" ht="13.5">
      <c r="A299" s="103" t="s">
        <v>210</v>
      </c>
      <c r="B299" s="100"/>
      <c r="C299" s="100"/>
      <c r="D299" s="24"/>
      <c r="E299" s="100"/>
    </row>
    <row r="300" spans="1:5" ht="13.5">
      <c r="A300" s="103" t="s">
        <v>79</v>
      </c>
      <c r="B300" s="100"/>
      <c r="C300" s="100"/>
      <c r="D300" s="24"/>
      <c r="E300" s="100"/>
    </row>
    <row r="301" spans="1:5" ht="13.5">
      <c r="A301" s="103" t="s">
        <v>47</v>
      </c>
      <c r="B301" s="100"/>
      <c r="C301" s="100"/>
      <c r="D301" s="24"/>
      <c r="E301" s="100"/>
    </row>
    <row r="302" spans="1:5" ht="13.5">
      <c r="A302" s="101" t="s">
        <v>211</v>
      </c>
      <c r="B302" s="100"/>
      <c r="C302" s="100"/>
      <c r="D302" s="24"/>
      <c r="E302" s="100"/>
    </row>
    <row r="303" spans="1:5" ht="13.5">
      <c r="A303" s="104" t="s">
        <v>212</v>
      </c>
      <c r="B303" s="102"/>
      <c r="C303" s="102">
        <f>SUM(C304:C312)</f>
        <v>0</v>
      </c>
      <c r="D303" s="24"/>
      <c r="E303" s="100"/>
    </row>
    <row r="304" spans="1:5" ht="13.5">
      <c r="A304" s="101" t="s">
        <v>38</v>
      </c>
      <c r="B304" s="100"/>
      <c r="C304" s="100"/>
      <c r="D304" s="24"/>
      <c r="E304" s="100"/>
    </row>
    <row r="305" spans="1:5" ht="13.5">
      <c r="A305" s="103" t="s">
        <v>39</v>
      </c>
      <c r="B305" s="100"/>
      <c r="C305" s="100"/>
      <c r="D305" s="24"/>
      <c r="E305" s="100"/>
    </row>
    <row r="306" spans="1:5" ht="13.5">
      <c r="A306" s="103" t="s">
        <v>40</v>
      </c>
      <c r="B306" s="100"/>
      <c r="C306" s="100"/>
      <c r="D306" s="24"/>
      <c r="E306" s="100"/>
    </row>
    <row r="307" spans="1:5" ht="13.5">
      <c r="A307" s="103" t="s">
        <v>213</v>
      </c>
      <c r="B307" s="100"/>
      <c r="C307" s="100"/>
      <c r="D307" s="24"/>
      <c r="E307" s="100"/>
    </row>
    <row r="308" spans="1:5" ht="13.5">
      <c r="A308" s="98" t="s">
        <v>214</v>
      </c>
      <c r="B308" s="100"/>
      <c r="C308" s="100"/>
      <c r="D308" s="24"/>
      <c r="E308" s="100"/>
    </row>
    <row r="309" spans="1:5" ht="13.5">
      <c r="A309" s="101" t="s">
        <v>215</v>
      </c>
      <c r="B309" s="100"/>
      <c r="C309" s="100"/>
      <c r="D309" s="24"/>
      <c r="E309" s="100"/>
    </row>
    <row r="310" spans="1:5" ht="13.5">
      <c r="A310" s="101" t="s">
        <v>79</v>
      </c>
      <c r="B310" s="100"/>
      <c r="C310" s="100"/>
      <c r="D310" s="24"/>
      <c r="E310" s="100"/>
    </row>
    <row r="311" spans="1:5" ht="13.5">
      <c r="A311" s="101" t="s">
        <v>47</v>
      </c>
      <c r="B311" s="100"/>
      <c r="C311" s="100"/>
      <c r="D311" s="24"/>
      <c r="E311" s="100"/>
    </row>
    <row r="312" spans="1:5" ht="13.5">
      <c r="A312" s="101" t="s">
        <v>216</v>
      </c>
      <c r="B312" s="100"/>
      <c r="C312" s="100"/>
      <c r="D312" s="24"/>
      <c r="E312" s="100"/>
    </row>
    <row r="313" spans="1:5" ht="13.5">
      <c r="A313" s="103" t="s">
        <v>217</v>
      </c>
      <c r="B313" s="102"/>
      <c r="C313" s="102">
        <f>SUM(C314:C322)</f>
        <v>0</v>
      </c>
      <c r="D313" s="24"/>
      <c r="E313" s="100"/>
    </row>
    <row r="314" spans="1:5" ht="13.5">
      <c r="A314" s="103" t="s">
        <v>38</v>
      </c>
      <c r="B314" s="100"/>
      <c r="C314" s="100"/>
      <c r="D314" s="24"/>
      <c r="E314" s="100"/>
    </row>
    <row r="315" spans="1:5" ht="13.5">
      <c r="A315" s="103" t="s">
        <v>39</v>
      </c>
      <c r="B315" s="100"/>
      <c r="C315" s="100"/>
      <c r="D315" s="24"/>
      <c r="E315" s="100"/>
    </row>
    <row r="316" spans="1:5" ht="13.5">
      <c r="A316" s="101" t="s">
        <v>40</v>
      </c>
      <c r="B316" s="100"/>
      <c r="C316" s="100"/>
      <c r="D316" s="24"/>
      <c r="E316" s="100"/>
    </row>
    <row r="317" spans="1:5" ht="13.5">
      <c r="A317" s="101" t="s">
        <v>218</v>
      </c>
      <c r="B317" s="100"/>
      <c r="C317" s="100"/>
      <c r="D317" s="24"/>
      <c r="E317" s="100"/>
    </row>
    <row r="318" spans="1:5" ht="13.5">
      <c r="A318" s="101" t="s">
        <v>219</v>
      </c>
      <c r="B318" s="100"/>
      <c r="C318" s="100"/>
      <c r="D318" s="24"/>
      <c r="E318" s="100"/>
    </row>
    <row r="319" spans="1:5" ht="13.5">
      <c r="A319" s="103" t="s">
        <v>220</v>
      </c>
      <c r="B319" s="100"/>
      <c r="C319" s="100"/>
      <c r="D319" s="24"/>
      <c r="E319" s="100"/>
    </row>
    <row r="320" spans="1:5" ht="13.5">
      <c r="A320" s="103" t="s">
        <v>79</v>
      </c>
      <c r="B320" s="100"/>
      <c r="C320" s="100"/>
      <c r="D320" s="24"/>
      <c r="E320" s="100"/>
    </row>
    <row r="321" spans="1:5" ht="13.5">
      <c r="A321" s="103" t="s">
        <v>47</v>
      </c>
      <c r="B321" s="100"/>
      <c r="C321" s="100"/>
      <c r="D321" s="24"/>
      <c r="E321" s="100"/>
    </row>
    <row r="322" spans="1:5" ht="13.5">
      <c r="A322" s="103" t="s">
        <v>221</v>
      </c>
      <c r="B322" s="100"/>
      <c r="C322" s="100"/>
      <c r="D322" s="24"/>
      <c r="E322" s="100"/>
    </row>
    <row r="323" spans="1:5" ht="13.5">
      <c r="A323" s="98" t="s">
        <v>222</v>
      </c>
      <c r="B323" s="102"/>
      <c r="C323" s="102">
        <f>SUM(C324:C330)</f>
        <v>0</v>
      </c>
      <c r="D323" s="24"/>
      <c r="E323" s="100"/>
    </row>
    <row r="324" spans="1:5" ht="13.5">
      <c r="A324" s="101" t="s">
        <v>38</v>
      </c>
      <c r="B324" s="100"/>
      <c r="C324" s="100"/>
      <c r="D324" s="24"/>
      <c r="E324" s="100"/>
    </row>
    <row r="325" spans="1:5" ht="13.5">
      <c r="A325" s="101" t="s">
        <v>39</v>
      </c>
      <c r="B325" s="100"/>
      <c r="C325" s="100"/>
      <c r="D325" s="24"/>
      <c r="E325" s="100"/>
    </row>
    <row r="326" spans="1:5" ht="13.5">
      <c r="A326" s="104" t="s">
        <v>40</v>
      </c>
      <c r="B326" s="100"/>
      <c r="C326" s="100"/>
      <c r="D326" s="24"/>
      <c r="E326" s="100"/>
    </row>
    <row r="327" spans="1:5" ht="13.5">
      <c r="A327" s="105" t="s">
        <v>223</v>
      </c>
      <c r="B327" s="100"/>
      <c r="C327" s="100"/>
      <c r="D327" s="24"/>
      <c r="E327" s="100"/>
    </row>
    <row r="328" spans="1:5" ht="13.5">
      <c r="A328" s="103" t="s">
        <v>224</v>
      </c>
      <c r="B328" s="100"/>
      <c r="C328" s="100"/>
      <c r="D328" s="24"/>
      <c r="E328" s="100"/>
    </row>
    <row r="329" spans="1:5" ht="13.5">
      <c r="A329" s="103" t="s">
        <v>47</v>
      </c>
      <c r="B329" s="100"/>
      <c r="C329" s="100"/>
      <c r="D329" s="24"/>
      <c r="E329" s="100"/>
    </row>
    <row r="330" spans="1:5" ht="13.5">
      <c r="A330" s="101" t="s">
        <v>225</v>
      </c>
      <c r="B330" s="100"/>
      <c r="C330" s="100"/>
      <c r="D330" s="24"/>
      <c r="E330" s="100"/>
    </row>
    <row r="331" spans="1:5" ht="13.5">
      <c r="A331" s="101" t="s">
        <v>226</v>
      </c>
      <c r="B331" s="102"/>
      <c r="C331" s="102">
        <f>SUM(C332:C336)</f>
        <v>0</v>
      </c>
      <c r="D331" s="24"/>
      <c r="E331" s="100"/>
    </row>
    <row r="332" spans="1:5" ht="13.5">
      <c r="A332" s="101" t="s">
        <v>38</v>
      </c>
      <c r="B332" s="100"/>
      <c r="C332" s="100"/>
      <c r="D332" s="24"/>
      <c r="E332" s="100"/>
    </row>
    <row r="333" spans="1:5" ht="13.5">
      <c r="A333" s="103" t="s">
        <v>39</v>
      </c>
      <c r="B333" s="100"/>
      <c r="C333" s="100"/>
      <c r="D333" s="24"/>
      <c r="E333" s="100"/>
    </row>
    <row r="334" spans="1:5" ht="13.5">
      <c r="A334" s="101" t="s">
        <v>79</v>
      </c>
      <c r="B334" s="100"/>
      <c r="C334" s="100"/>
      <c r="D334" s="24"/>
      <c r="E334" s="100"/>
    </row>
    <row r="335" spans="1:5" ht="13.5">
      <c r="A335" s="103" t="s">
        <v>227</v>
      </c>
      <c r="B335" s="100"/>
      <c r="C335" s="100"/>
      <c r="D335" s="24"/>
      <c r="E335" s="100"/>
    </row>
    <row r="336" spans="1:5" ht="13.5">
      <c r="A336" s="101" t="s">
        <v>228</v>
      </c>
      <c r="B336" s="100"/>
      <c r="C336" s="100"/>
      <c r="D336" s="24"/>
      <c r="E336" s="100"/>
    </row>
    <row r="337" spans="1:5" ht="13.5">
      <c r="A337" s="101" t="s">
        <v>229</v>
      </c>
      <c r="B337" s="102"/>
      <c r="C337" s="102">
        <f>SUM(C338:C339)</f>
        <v>0</v>
      </c>
      <c r="D337" s="24"/>
      <c r="E337" s="100"/>
    </row>
    <row r="338" spans="1:5" ht="13.5">
      <c r="A338" s="101" t="s">
        <v>230</v>
      </c>
      <c r="B338" s="100"/>
      <c r="C338" s="100"/>
      <c r="D338" s="24"/>
      <c r="E338" s="100"/>
    </row>
    <row r="339" spans="1:5" ht="13.5">
      <c r="A339" s="101" t="s">
        <v>231</v>
      </c>
      <c r="B339" s="100"/>
      <c r="C339" s="100"/>
      <c r="D339" s="24"/>
      <c r="E339" s="100"/>
    </row>
    <row r="340" spans="1:5" ht="13.5">
      <c r="A340" s="98" t="s">
        <v>232</v>
      </c>
      <c r="B340" s="100">
        <f>SUM(B341,B346,B353,B359,B365,B369,B373,B377,B383,B390)</f>
        <v>22</v>
      </c>
      <c r="C340" s="100">
        <f>SUM(C341,C346,C353,C359,C365,C369,C373,C377,C383,C390)</f>
        <v>0</v>
      </c>
      <c r="D340" s="24">
        <f>C340/B340</f>
        <v>0</v>
      </c>
      <c r="E340" s="100"/>
    </row>
    <row r="341" spans="1:5" ht="13.5">
      <c r="A341" s="103" t="s">
        <v>233</v>
      </c>
      <c r="B341" s="102">
        <f>SUM(B342:B345)</f>
        <v>0</v>
      </c>
      <c r="C341" s="102">
        <f>SUM(C342:C345)</f>
        <v>0</v>
      </c>
      <c r="D341" s="24"/>
      <c r="E341" s="100"/>
    </row>
    <row r="342" spans="1:5" ht="13.5">
      <c r="A342" s="101" t="s">
        <v>38</v>
      </c>
      <c r="B342" s="100"/>
      <c r="C342" s="100"/>
      <c r="D342" s="24"/>
      <c r="E342" s="100"/>
    </row>
    <row r="343" spans="1:5" ht="13.5">
      <c r="A343" s="101" t="s">
        <v>39</v>
      </c>
      <c r="B343" s="100"/>
      <c r="C343" s="100"/>
      <c r="D343" s="24"/>
      <c r="E343" s="100"/>
    </row>
    <row r="344" spans="1:5" ht="13.5">
      <c r="A344" s="101" t="s">
        <v>40</v>
      </c>
      <c r="B344" s="100"/>
      <c r="C344" s="100"/>
      <c r="D344" s="24"/>
      <c r="E344" s="100"/>
    </row>
    <row r="345" spans="1:5" ht="13.5">
      <c r="A345" s="105" t="s">
        <v>234</v>
      </c>
      <c r="B345" s="100"/>
      <c r="C345" s="100"/>
      <c r="D345" s="24"/>
      <c r="E345" s="100"/>
    </row>
    <row r="346" spans="1:5" ht="13.5">
      <c r="A346" s="101" t="s">
        <v>235</v>
      </c>
      <c r="B346" s="102">
        <f>SUM(B347:B352)</f>
        <v>22</v>
      </c>
      <c r="C346" s="102">
        <f>SUM(C347:C352)</f>
        <v>0</v>
      </c>
      <c r="D346" s="24">
        <f>C346/B346</f>
        <v>0</v>
      </c>
      <c r="E346" s="100"/>
    </row>
    <row r="347" spans="1:5" ht="13.5">
      <c r="A347" s="101" t="s">
        <v>236</v>
      </c>
      <c r="B347" s="100"/>
      <c r="C347" s="100"/>
      <c r="D347" s="24"/>
      <c r="E347" s="100"/>
    </row>
    <row r="348" spans="1:5" ht="13.5">
      <c r="A348" s="101" t="s">
        <v>237</v>
      </c>
      <c r="B348" s="100">
        <v>22</v>
      </c>
      <c r="C348" s="100"/>
      <c r="D348" s="24">
        <f>C348/B348</f>
        <v>0</v>
      </c>
      <c r="E348" s="100"/>
    </row>
    <row r="349" spans="1:5" ht="13.5">
      <c r="A349" s="103" t="s">
        <v>238</v>
      </c>
      <c r="B349" s="100"/>
      <c r="C349" s="100"/>
      <c r="D349" s="24"/>
      <c r="E349" s="100"/>
    </row>
    <row r="350" spans="1:5" ht="13.5">
      <c r="A350" s="103" t="s">
        <v>239</v>
      </c>
      <c r="B350" s="100"/>
      <c r="C350" s="100"/>
      <c r="D350" s="24"/>
      <c r="E350" s="100"/>
    </row>
    <row r="351" spans="1:5" ht="13.5">
      <c r="A351" s="103" t="s">
        <v>240</v>
      </c>
      <c r="B351" s="100"/>
      <c r="C351" s="100"/>
      <c r="D351" s="24"/>
      <c r="E351" s="100"/>
    </row>
    <row r="352" spans="1:5" ht="13.5">
      <c r="A352" s="101" t="s">
        <v>241</v>
      </c>
      <c r="B352" s="100"/>
      <c r="C352" s="100"/>
      <c r="D352" s="24"/>
      <c r="E352" s="100"/>
    </row>
    <row r="353" spans="1:5" ht="13.5">
      <c r="A353" s="101" t="s">
        <v>242</v>
      </c>
      <c r="B353" s="102">
        <f>SUM(B354:B358)</f>
        <v>0</v>
      </c>
      <c r="C353" s="102">
        <f>SUM(C354:C358)</f>
        <v>0</v>
      </c>
      <c r="D353" s="24"/>
      <c r="E353" s="100"/>
    </row>
    <row r="354" spans="1:5" ht="13.5">
      <c r="A354" s="101" t="s">
        <v>243</v>
      </c>
      <c r="B354" s="100"/>
      <c r="C354" s="100"/>
      <c r="D354" s="24"/>
      <c r="E354" s="100"/>
    </row>
    <row r="355" spans="1:5" ht="13.5">
      <c r="A355" s="101" t="s">
        <v>244</v>
      </c>
      <c r="B355" s="100"/>
      <c r="C355" s="100"/>
      <c r="D355" s="24"/>
      <c r="E355" s="100"/>
    </row>
    <row r="356" spans="1:5" ht="13.5">
      <c r="A356" s="101" t="s">
        <v>245</v>
      </c>
      <c r="B356" s="100"/>
      <c r="C356" s="100"/>
      <c r="D356" s="24"/>
      <c r="E356" s="100"/>
    </row>
    <row r="357" spans="1:5" ht="13.5">
      <c r="A357" s="103" t="s">
        <v>246</v>
      </c>
      <c r="B357" s="100"/>
      <c r="C357" s="100"/>
      <c r="D357" s="24"/>
      <c r="E357" s="100"/>
    </row>
    <row r="358" spans="1:5" ht="13.5">
      <c r="A358" s="103" t="s">
        <v>247</v>
      </c>
      <c r="B358" s="100"/>
      <c r="C358" s="100"/>
      <c r="D358" s="24"/>
      <c r="E358" s="100"/>
    </row>
    <row r="359" spans="1:5" ht="13.5">
      <c r="A359" s="98" t="s">
        <v>248</v>
      </c>
      <c r="B359" s="102">
        <f>SUM(B360:B364)</f>
        <v>0</v>
      </c>
      <c r="C359" s="102">
        <f>SUM(C360:C364)</f>
        <v>0</v>
      </c>
      <c r="D359" s="24"/>
      <c r="E359" s="100"/>
    </row>
    <row r="360" spans="1:5" ht="13.5">
      <c r="A360" s="101" t="s">
        <v>249</v>
      </c>
      <c r="B360" s="100"/>
      <c r="C360" s="100"/>
      <c r="D360" s="24"/>
      <c r="E360" s="100"/>
    </row>
    <row r="361" spans="1:5" ht="13.5">
      <c r="A361" s="101" t="s">
        <v>250</v>
      </c>
      <c r="B361" s="100"/>
      <c r="C361" s="100"/>
      <c r="D361" s="24"/>
      <c r="E361" s="100"/>
    </row>
    <row r="362" spans="1:5" ht="13.5">
      <c r="A362" s="101" t="s">
        <v>251</v>
      </c>
      <c r="B362" s="100"/>
      <c r="C362" s="100"/>
      <c r="D362" s="24"/>
      <c r="E362" s="100"/>
    </row>
    <row r="363" spans="1:5" ht="13.5">
      <c r="A363" s="103" t="s">
        <v>252</v>
      </c>
      <c r="B363" s="100"/>
      <c r="C363" s="100"/>
      <c r="D363" s="24"/>
      <c r="E363" s="100"/>
    </row>
    <row r="364" spans="1:5" ht="13.5">
      <c r="A364" s="103" t="s">
        <v>253</v>
      </c>
      <c r="B364" s="100"/>
      <c r="C364" s="100"/>
      <c r="D364" s="24"/>
      <c r="E364" s="100"/>
    </row>
    <row r="365" spans="1:5" ht="13.5">
      <c r="A365" s="103" t="s">
        <v>254</v>
      </c>
      <c r="B365" s="102">
        <f>SUM(B366:B368)</f>
        <v>0</v>
      </c>
      <c r="C365" s="102">
        <f>SUM(C366:C368)</f>
        <v>0</v>
      </c>
      <c r="D365" s="24"/>
      <c r="E365" s="100"/>
    </row>
    <row r="366" spans="1:5" ht="13.5">
      <c r="A366" s="101" t="s">
        <v>255</v>
      </c>
      <c r="B366" s="100"/>
      <c r="C366" s="100"/>
      <c r="D366" s="24"/>
      <c r="E366" s="100"/>
    </row>
    <row r="367" spans="1:5" ht="13.5">
      <c r="A367" s="101" t="s">
        <v>256</v>
      </c>
      <c r="B367" s="100"/>
      <c r="C367" s="100"/>
      <c r="D367" s="24"/>
      <c r="E367" s="100"/>
    </row>
    <row r="368" spans="1:5" ht="13.5">
      <c r="A368" s="101" t="s">
        <v>257</v>
      </c>
      <c r="B368" s="100"/>
      <c r="C368" s="100"/>
      <c r="D368" s="24"/>
      <c r="E368" s="100"/>
    </row>
    <row r="369" spans="1:5" ht="13.5">
      <c r="A369" s="103" t="s">
        <v>258</v>
      </c>
      <c r="B369" s="102">
        <f>SUM(B370:B372)</f>
        <v>0</v>
      </c>
      <c r="C369" s="102">
        <f>SUM(C370:C372)</f>
        <v>0</v>
      </c>
      <c r="D369" s="24"/>
      <c r="E369" s="100"/>
    </row>
    <row r="370" spans="1:5" ht="13.5">
      <c r="A370" s="103" t="s">
        <v>259</v>
      </c>
      <c r="B370" s="100"/>
      <c r="C370" s="100"/>
      <c r="D370" s="24"/>
      <c r="E370" s="100"/>
    </row>
    <row r="371" spans="1:5" ht="13.5">
      <c r="A371" s="103" t="s">
        <v>260</v>
      </c>
      <c r="B371" s="100"/>
      <c r="C371" s="100"/>
      <c r="D371" s="24"/>
      <c r="E371" s="100"/>
    </row>
    <row r="372" spans="1:5" ht="13.5">
      <c r="A372" s="98" t="s">
        <v>261</v>
      </c>
      <c r="B372" s="100"/>
      <c r="C372" s="100"/>
      <c r="D372" s="24"/>
      <c r="E372" s="100"/>
    </row>
    <row r="373" spans="1:5" ht="13.5">
      <c r="A373" s="101" t="s">
        <v>262</v>
      </c>
      <c r="B373" s="102">
        <f>SUM(B374:B376)</f>
        <v>0</v>
      </c>
      <c r="C373" s="102">
        <f>SUM(C374:C376)</f>
        <v>0</v>
      </c>
      <c r="D373" s="24"/>
      <c r="E373" s="100"/>
    </row>
    <row r="374" spans="1:5" ht="13.5">
      <c r="A374" s="101" t="s">
        <v>263</v>
      </c>
      <c r="B374" s="100"/>
      <c r="C374" s="100"/>
      <c r="D374" s="24"/>
      <c r="E374" s="100"/>
    </row>
    <row r="375" spans="1:5" ht="13.5">
      <c r="A375" s="101" t="s">
        <v>264</v>
      </c>
      <c r="B375" s="100"/>
      <c r="C375" s="100"/>
      <c r="D375" s="24"/>
      <c r="E375" s="100"/>
    </row>
    <row r="376" spans="1:5" ht="13.5">
      <c r="A376" s="103" t="s">
        <v>265</v>
      </c>
      <c r="B376" s="100"/>
      <c r="C376" s="100"/>
      <c r="D376" s="24"/>
      <c r="E376" s="100"/>
    </row>
    <row r="377" spans="1:5" ht="13.5">
      <c r="A377" s="103" t="s">
        <v>266</v>
      </c>
      <c r="B377" s="102">
        <f>SUM(B378:B382)</f>
        <v>0</v>
      </c>
      <c r="C377" s="102">
        <f>SUM(C378:C382)</f>
        <v>0</v>
      </c>
      <c r="D377" s="24"/>
      <c r="E377" s="100"/>
    </row>
    <row r="378" spans="1:5" ht="13.5">
      <c r="A378" s="103" t="s">
        <v>267</v>
      </c>
      <c r="B378" s="100"/>
      <c r="C378" s="100"/>
      <c r="D378" s="24"/>
      <c r="E378" s="100"/>
    </row>
    <row r="379" spans="1:5" ht="13.5">
      <c r="A379" s="101" t="s">
        <v>268</v>
      </c>
      <c r="B379" s="100"/>
      <c r="C379" s="100"/>
      <c r="D379" s="24"/>
      <c r="E379" s="100"/>
    </row>
    <row r="380" spans="1:5" ht="13.5">
      <c r="A380" s="101" t="s">
        <v>269</v>
      </c>
      <c r="B380" s="100"/>
      <c r="C380" s="100"/>
      <c r="D380" s="24"/>
      <c r="E380" s="100"/>
    </row>
    <row r="381" spans="1:5" ht="13.5">
      <c r="A381" s="101" t="s">
        <v>270</v>
      </c>
      <c r="B381" s="100"/>
      <c r="C381" s="100"/>
      <c r="D381" s="24"/>
      <c r="E381" s="100"/>
    </row>
    <row r="382" spans="1:5" ht="13.5">
      <c r="A382" s="101" t="s">
        <v>271</v>
      </c>
      <c r="B382" s="100"/>
      <c r="C382" s="100"/>
      <c r="D382" s="24"/>
      <c r="E382" s="100"/>
    </row>
    <row r="383" spans="1:5" ht="13.5">
      <c r="A383" s="101" t="s">
        <v>272</v>
      </c>
      <c r="B383" s="102">
        <f>SUM(B384:B389)</f>
        <v>0</v>
      </c>
      <c r="C383" s="102">
        <f>SUM(C384:C389)</f>
        <v>0</v>
      </c>
      <c r="D383" s="24"/>
      <c r="E383" s="100"/>
    </row>
    <row r="384" spans="1:5" ht="13.5">
      <c r="A384" s="103" t="s">
        <v>273</v>
      </c>
      <c r="B384" s="100"/>
      <c r="C384" s="100"/>
      <c r="D384" s="24"/>
      <c r="E384" s="100"/>
    </row>
    <row r="385" spans="1:5" ht="13.5">
      <c r="A385" s="103" t="s">
        <v>274</v>
      </c>
      <c r="B385" s="100"/>
      <c r="C385" s="100"/>
      <c r="D385" s="24"/>
      <c r="E385" s="100"/>
    </row>
    <row r="386" spans="1:5" ht="13.5">
      <c r="A386" s="103" t="s">
        <v>275</v>
      </c>
      <c r="B386" s="100"/>
      <c r="C386" s="100"/>
      <c r="D386" s="24"/>
      <c r="E386" s="100"/>
    </row>
    <row r="387" spans="1:5" ht="13.5">
      <c r="A387" s="98" t="s">
        <v>276</v>
      </c>
      <c r="B387" s="100"/>
      <c r="C387" s="100"/>
      <c r="D387" s="24"/>
      <c r="E387" s="100"/>
    </row>
    <row r="388" spans="1:5" ht="13.5">
      <c r="A388" s="101" t="s">
        <v>277</v>
      </c>
      <c r="B388" s="100"/>
      <c r="C388" s="100"/>
      <c r="D388" s="24"/>
      <c r="E388" s="100"/>
    </row>
    <row r="389" spans="1:5" ht="13.5">
      <c r="A389" s="101" t="s">
        <v>278</v>
      </c>
      <c r="B389" s="100"/>
      <c r="C389" s="100"/>
      <c r="D389" s="24"/>
      <c r="E389" s="100"/>
    </row>
    <row r="390" spans="1:5" ht="13.5">
      <c r="A390" s="101" t="s">
        <v>279</v>
      </c>
      <c r="B390" s="100"/>
      <c r="C390" s="100"/>
      <c r="D390" s="24"/>
      <c r="E390" s="100"/>
    </row>
    <row r="391" spans="1:5" ht="13.5">
      <c r="A391" s="98" t="s">
        <v>280</v>
      </c>
      <c r="B391" s="100">
        <f>SUM(B392,B397,B406,B412,B417,B422,B427,B434,B438,B442)</f>
        <v>0</v>
      </c>
      <c r="C391" s="100">
        <f>SUM(C392,C397,C406,C412,C417,C422,C427,C434,C438,C442)</f>
        <v>0</v>
      </c>
      <c r="D391" s="24"/>
      <c r="E391" s="100"/>
    </row>
    <row r="392" spans="1:5" ht="13.5">
      <c r="A392" s="103" t="s">
        <v>281</v>
      </c>
      <c r="B392" s="102">
        <f>SUM(B393:B396)</f>
        <v>0</v>
      </c>
      <c r="C392" s="102">
        <f>SUM(C393:C396)</f>
        <v>0</v>
      </c>
      <c r="D392" s="24"/>
      <c r="E392" s="100"/>
    </row>
    <row r="393" spans="1:5" ht="13.5">
      <c r="A393" s="101" t="s">
        <v>38</v>
      </c>
      <c r="B393" s="100"/>
      <c r="C393" s="100"/>
      <c r="D393" s="24"/>
      <c r="E393" s="100"/>
    </row>
    <row r="394" spans="1:5" ht="13.5">
      <c r="A394" s="101" t="s">
        <v>39</v>
      </c>
      <c r="B394" s="100"/>
      <c r="C394" s="100"/>
      <c r="D394" s="24"/>
      <c r="E394" s="100"/>
    </row>
    <row r="395" spans="1:5" ht="13.5">
      <c r="A395" s="101" t="s">
        <v>40</v>
      </c>
      <c r="B395" s="100"/>
      <c r="C395" s="100"/>
      <c r="D395" s="24"/>
      <c r="E395" s="100"/>
    </row>
    <row r="396" spans="1:5" ht="13.5">
      <c r="A396" s="103" t="s">
        <v>282</v>
      </c>
      <c r="B396" s="100"/>
      <c r="C396" s="100"/>
      <c r="D396" s="24"/>
      <c r="E396" s="100"/>
    </row>
    <row r="397" spans="1:5" ht="13.5">
      <c r="A397" s="101" t="s">
        <v>283</v>
      </c>
      <c r="B397" s="102">
        <f>SUM(B398:B405)</f>
        <v>0</v>
      </c>
      <c r="C397" s="102">
        <f>SUM(C398:C405)</f>
        <v>0</v>
      </c>
      <c r="D397" s="24"/>
      <c r="E397" s="100"/>
    </row>
    <row r="398" spans="1:5" ht="13.5">
      <c r="A398" s="101" t="s">
        <v>284</v>
      </c>
      <c r="B398" s="100"/>
      <c r="C398" s="100"/>
      <c r="D398" s="24"/>
      <c r="E398" s="100"/>
    </row>
    <row r="399" spans="1:5" ht="13.5">
      <c r="A399" s="98" t="s">
        <v>285</v>
      </c>
      <c r="B399" s="100"/>
      <c r="C399" s="100"/>
      <c r="D399" s="24"/>
      <c r="E399" s="100"/>
    </row>
    <row r="400" spans="1:5" ht="13.5">
      <c r="A400" s="101" t="s">
        <v>286</v>
      </c>
      <c r="B400" s="100"/>
      <c r="C400" s="100"/>
      <c r="D400" s="24"/>
      <c r="E400" s="100"/>
    </row>
    <row r="401" spans="1:5" ht="13.5">
      <c r="A401" s="101" t="s">
        <v>287</v>
      </c>
      <c r="B401" s="100"/>
      <c r="C401" s="100"/>
      <c r="D401" s="24"/>
      <c r="E401" s="100"/>
    </row>
    <row r="402" spans="1:5" ht="13.5">
      <c r="A402" s="101" t="s">
        <v>288</v>
      </c>
      <c r="B402" s="100"/>
      <c r="C402" s="100"/>
      <c r="D402" s="24"/>
      <c r="E402" s="100"/>
    </row>
    <row r="403" spans="1:5" ht="13.5">
      <c r="A403" s="103" t="s">
        <v>289</v>
      </c>
      <c r="B403" s="100"/>
      <c r="C403" s="100"/>
      <c r="D403" s="24"/>
      <c r="E403" s="100"/>
    </row>
    <row r="404" spans="1:5" ht="13.5">
      <c r="A404" s="103" t="s">
        <v>290</v>
      </c>
      <c r="B404" s="100"/>
      <c r="C404" s="100"/>
      <c r="D404" s="24"/>
      <c r="E404" s="100"/>
    </row>
    <row r="405" spans="1:5" ht="13.5">
      <c r="A405" s="103" t="s">
        <v>291</v>
      </c>
      <c r="B405" s="100"/>
      <c r="C405" s="100"/>
      <c r="D405" s="24"/>
      <c r="E405" s="100"/>
    </row>
    <row r="406" spans="1:5" ht="13.5">
      <c r="A406" s="103" t="s">
        <v>292</v>
      </c>
      <c r="B406" s="102">
        <f>SUM(B407:B411)</f>
        <v>0</v>
      </c>
      <c r="C406" s="102">
        <f>SUM(C407:C411)</f>
        <v>0</v>
      </c>
      <c r="D406" s="24"/>
      <c r="E406" s="100"/>
    </row>
    <row r="407" spans="1:5" ht="13.5">
      <c r="A407" s="101" t="s">
        <v>284</v>
      </c>
      <c r="B407" s="100"/>
      <c r="C407" s="100"/>
      <c r="D407" s="24"/>
      <c r="E407" s="100"/>
    </row>
    <row r="408" spans="1:5" ht="13.5">
      <c r="A408" s="101" t="s">
        <v>293</v>
      </c>
      <c r="B408" s="100"/>
      <c r="C408" s="100"/>
      <c r="D408" s="24"/>
      <c r="E408" s="100"/>
    </row>
    <row r="409" spans="1:5" ht="13.5">
      <c r="A409" s="101" t="s">
        <v>294</v>
      </c>
      <c r="B409" s="100"/>
      <c r="C409" s="100"/>
      <c r="D409" s="24"/>
      <c r="E409" s="100"/>
    </row>
    <row r="410" spans="1:5" ht="13.5">
      <c r="A410" s="103" t="s">
        <v>295</v>
      </c>
      <c r="B410" s="100"/>
      <c r="C410" s="100"/>
      <c r="D410" s="24"/>
      <c r="E410" s="100"/>
    </row>
    <row r="411" spans="1:5" ht="13.5">
      <c r="A411" s="103" t="s">
        <v>296</v>
      </c>
      <c r="B411" s="100"/>
      <c r="C411" s="100"/>
      <c r="D411" s="24"/>
      <c r="E411" s="100"/>
    </row>
    <row r="412" spans="1:5" ht="13.5">
      <c r="A412" s="103" t="s">
        <v>297</v>
      </c>
      <c r="B412" s="102">
        <f>SUM(B413:B416)</f>
        <v>0</v>
      </c>
      <c r="C412" s="102">
        <f>SUM(C413:C416)</f>
        <v>0</v>
      </c>
      <c r="D412" s="24"/>
      <c r="E412" s="100"/>
    </row>
    <row r="413" spans="1:5" ht="13.5">
      <c r="A413" s="98" t="s">
        <v>284</v>
      </c>
      <c r="B413" s="100"/>
      <c r="C413" s="100"/>
      <c r="D413" s="24"/>
      <c r="E413" s="100"/>
    </row>
    <row r="414" spans="1:5" ht="13.5">
      <c r="A414" s="101" t="s">
        <v>298</v>
      </c>
      <c r="B414" s="100"/>
      <c r="C414" s="100"/>
      <c r="D414" s="24"/>
      <c r="E414" s="100"/>
    </row>
    <row r="415" spans="1:5" ht="13.5">
      <c r="A415" s="101" t="s">
        <v>299</v>
      </c>
      <c r="B415" s="100"/>
      <c r="C415" s="100"/>
      <c r="D415" s="24"/>
      <c r="E415" s="100"/>
    </row>
    <row r="416" spans="1:5" ht="13.5">
      <c r="A416" s="103" t="s">
        <v>300</v>
      </c>
      <c r="B416" s="100"/>
      <c r="C416" s="100"/>
      <c r="D416" s="24"/>
      <c r="E416" s="100"/>
    </row>
    <row r="417" spans="1:5" ht="13.5">
      <c r="A417" s="103" t="s">
        <v>301</v>
      </c>
      <c r="B417" s="102">
        <f>SUM(B418:B421)</f>
        <v>0</v>
      </c>
      <c r="C417" s="102">
        <f>SUM(C418:C421)</f>
        <v>0</v>
      </c>
      <c r="D417" s="24"/>
      <c r="E417" s="100"/>
    </row>
    <row r="418" spans="1:5" ht="13.5">
      <c r="A418" s="103" t="s">
        <v>284</v>
      </c>
      <c r="B418" s="100"/>
      <c r="C418" s="100"/>
      <c r="D418" s="24"/>
      <c r="E418" s="100"/>
    </row>
    <row r="419" spans="1:5" ht="13.5">
      <c r="A419" s="101" t="s">
        <v>302</v>
      </c>
      <c r="B419" s="100"/>
      <c r="C419" s="100"/>
      <c r="D419" s="24"/>
      <c r="E419" s="100"/>
    </row>
    <row r="420" spans="1:5" ht="13.5">
      <c r="A420" s="101" t="s">
        <v>303</v>
      </c>
      <c r="B420" s="100"/>
      <c r="C420" s="100"/>
      <c r="D420" s="24"/>
      <c r="E420" s="100"/>
    </row>
    <row r="421" spans="1:5" ht="13.5">
      <c r="A421" s="101" t="s">
        <v>304</v>
      </c>
      <c r="B421" s="100"/>
      <c r="C421" s="100"/>
      <c r="D421" s="24"/>
      <c r="E421" s="100"/>
    </row>
    <row r="422" spans="1:5" ht="13.5">
      <c r="A422" s="103" t="s">
        <v>305</v>
      </c>
      <c r="B422" s="102">
        <f>SUM(B423:B426)</f>
        <v>0</v>
      </c>
      <c r="C422" s="102">
        <f>SUM(C423:C426)</f>
        <v>0</v>
      </c>
      <c r="D422" s="24"/>
      <c r="E422" s="100"/>
    </row>
    <row r="423" spans="1:5" ht="13.5">
      <c r="A423" s="103" t="s">
        <v>306</v>
      </c>
      <c r="B423" s="100"/>
      <c r="C423" s="100"/>
      <c r="D423" s="24"/>
      <c r="E423" s="100"/>
    </row>
    <row r="424" spans="1:5" ht="13.5">
      <c r="A424" s="103" t="s">
        <v>307</v>
      </c>
      <c r="B424" s="100"/>
      <c r="C424" s="100"/>
      <c r="D424" s="24"/>
      <c r="E424" s="100"/>
    </row>
    <row r="425" spans="1:5" ht="13.5">
      <c r="A425" s="103" t="s">
        <v>308</v>
      </c>
      <c r="B425" s="100"/>
      <c r="C425" s="100"/>
      <c r="D425" s="24"/>
      <c r="E425" s="100"/>
    </row>
    <row r="426" spans="1:5" ht="13.5">
      <c r="A426" s="103" t="s">
        <v>309</v>
      </c>
      <c r="B426" s="100"/>
      <c r="C426" s="100"/>
      <c r="D426" s="24"/>
      <c r="E426" s="100"/>
    </row>
    <row r="427" spans="1:5" ht="13.5">
      <c r="A427" s="101" t="s">
        <v>310</v>
      </c>
      <c r="B427" s="102">
        <f>SUM(B428:B433)</f>
        <v>0</v>
      </c>
      <c r="C427" s="102">
        <f>SUM(C428:C433)</f>
        <v>0</v>
      </c>
      <c r="D427" s="24"/>
      <c r="E427" s="100"/>
    </row>
    <row r="428" spans="1:5" ht="13.5">
      <c r="A428" s="101" t="s">
        <v>284</v>
      </c>
      <c r="B428" s="100"/>
      <c r="C428" s="100"/>
      <c r="D428" s="24"/>
      <c r="E428" s="100"/>
    </row>
    <row r="429" spans="1:5" ht="13.5">
      <c r="A429" s="103" t="s">
        <v>311</v>
      </c>
      <c r="B429" s="100"/>
      <c r="C429" s="100"/>
      <c r="D429" s="24"/>
      <c r="E429" s="100"/>
    </row>
    <row r="430" spans="1:5" ht="13.5">
      <c r="A430" s="103" t="s">
        <v>312</v>
      </c>
      <c r="B430" s="100"/>
      <c r="C430" s="100"/>
      <c r="D430" s="24"/>
      <c r="E430" s="100"/>
    </row>
    <row r="431" spans="1:5" ht="13.5">
      <c r="A431" s="103" t="s">
        <v>313</v>
      </c>
      <c r="B431" s="100"/>
      <c r="C431" s="100"/>
      <c r="D431" s="24"/>
      <c r="E431" s="100"/>
    </row>
    <row r="432" spans="1:5" ht="13.5">
      <c r="A432" s="101" t="s">
        <v>314</v>
      </c>
      <c r="B432" s="100"/>
      <c r="C432" s="100"/>
      <c r="D432" s="24"/>
      <c r="E432" s="100"/>
    </row>
    <row r="433" spans="1:5" ht="13.5">
      <c r="A433" s="101" t="s">
        <v>315</v>
      </c>
      <c r="B433" s="100"/>
      <c r="C433" s="100"/>
      <c r="D433" s="24"/>
      <c r="E433" s="100"/>
    </row>
    <row r="434" spans="1:5" ht="13.5">
      <c r="A434" s="101" t="s">
        <v>316</v>
      </c>
      <c r="B434" s="102">
        <f>SUM(B435:B437)</f>
        <v>0</v>
      </c>
      <c r="C434" s="102">
        <f>SUM(C435:C437)</f>
        <v>0</v>
      </c>
      <c r="D434" s="24"/>
      <c r="E434" s="100"/>
    </row>
    <row r="435" spans="1:5" ht="13.5">
      <c r="A435" s="103" t="s">
        <v>317</v>
      </c>
      <c r="B435" s="100"/>
      <c r="C435" s="100"/>
      <c r="D435" s="24"/>
      <c r="E435" s="100"/>
    </row>
    <row r="436" spans="1:5" ht="13.5">
      <c r="A436" s="103" t="s">
        <v>318</v>
      </c>
      <c r="B436" s="100"/>
      <c r="C436" s="100"/>
      <c r="D436" s="24"/>
      <c r="E436" s="100"/>
    </row>
    <row r="437" spans="1:5" ht="13.5">
      <c r="A437" s="103" t="s">
        <v>319</v>
      </c>
      <c r="B437" s="100"/>
      <c r="C437" s="100"/>
      <c r="D437" s="24"/>
      <c r="E437" s="100"/>
    </row>
    <row r="438" spans="1:5" ht="13.5">
      <c r="A438" s="98" t="s">
        <v>320</v>
      </c>
      <c r="B438" s="102">
        <f>SUM(B439:B441)</f>
        <v>0</v>
      </c>
      <c r="C438" s="102">
        <f>SUM(C439:C441)</f>
        <v>0</v>
      </c>
      <c r="D438" s="24"/>
      <c r="E438" s="100"/>
    </row>
    <row r="439" spans="1:5" ht="13.5">
      <c r="A439" s="103" t="s">
        <v>321</v>
      </c>
      <c r="B439" s="100"/>
      <c r="C439" s="100"/>
      <c r="D439" s="24"/>
      <c r="E439" s="100"/>
    </row>
    <row r="440" spans="1:5" ht="13.5">
      <c r="A440" s="103" t="s">
        <v>322</v>
      </c>
      <c r="B440" s="100"/>
      <c r="C440" s="100"/>
      <c r="D440" s="24"/>
      <c r="E440" s="100"/>
    </row>
    <row r="441" spans="1:5" ht="13.5">
      <c r="A441" s="103" t="s">
        <v>323</v>
      </c>
      <c r="B441" s="100"/>
      <c r="C441" s="100"/>
      <c r="D441" s="24"/>
      <c r="E441" s="100"/>
    </row>
    <row r="442" spans="1:5" ht="13.5">
      <c r="A442" s="101" t="s">
        <v>324</v>
      </c>
      <c r="B442" s="102">
        <f>SUM(B443:B446)</f>
        <v>0</v>
      </c>
      <c r="C442" s="102">
        <f>SUM(C443:C446)</f>
        <v>0</v>
      </c>
      <c r="D442" s="24"/>
      <c r="E442" s="100"/>
    </row>
    <row r="443" spans="1:5" ht="13.5">
      <c r="A443" s="101" t="s">
        <v>325</v>
      </c>
      <c r="B443" s="100"/>
      <c r="C443" s="100"/>
      <c r="D443" s="24"/>
      <c r="E443" s="100"/>
    </row>
    <row r="444" spans="1:5" ht="13.5">
      <c r="A444" s="103" t="s">
        <v>326</v>
      </c>
      <c r="B444" s="100"/>
      <c r="C444" s="100"/>
      <c r="D444" s="24"/>
      <c r="E444" s="100"/>
    </row>
    <row r="445" spans="1:5" ht="13.5">
      <c r="A445" s="103" t="s">
        <v>327</v>
      </c>
      <c r="B445" s="100"/>
      <c r="C445" s="100"/>
      <c r="D445" s="24"/>
      <c r="E445" s="100"/>
    </row>
    <row r="446" spans="1:5" ht="13.5">
      <c r="A446" s="103" t="s">
        <v>328</v>
      </c>
      <c r="B446" s="100"/>
      <c r="C446" s="100"/>
      <c r="D446" s="24"/>
      <c r="E446" s="100"/>
    </row>
    <row r="447" spans="1:5" ht="13.5">
      <c r="A447" s="98" t="s">
        <v>329</v>
      </c>
      <c r="B447" s="100">
        <f>SUM(B448,B464,B472,B483,B492,B500)</f>
        <v>58</v>
      </c>
      <c r="C447" s="100">
        <f>SUM(C448,C464,C472,C483,C492,C500)</f>
        <v>48</v>
      </c>
      <c r="D447" s="24">
        <f>C447/B447</f>
        <v>0.8275862068965517</v>
      </c>
      <c r="E447" s="100"/>
    </row>
    <row r="448" spans="1:5" ht="13.5">
      <c r="A448" s="98" t="s">
        <v>330</v>
      </c>
      <c r="B448" s="102">
        <f>SUM(B449:B463)</f>
        <v>0</v>
      </c>
      <c r="C448" s="102">
        <f>SUM(C449:C463)</f>
        <v>0</v>
      </c>
      <c r="D448" s="24"/>
      <c r="E448" s="100"/>
    </row>
    <row r="449" spans="1:5" ht="13.5">
      <c r="A449" s="98" t="s">
        <v>38</v>
      </c>
      <c r="B449" s="100"/>
      <c r="C449" s="100"/>
      <c r="D449" s="24"/>
      <c r="E449" s="100"/>
    </row>
    <row r="450" spans="1:5" ht="13.5">
      <c r="A450" s="98" t="s">
        <v>39</v>
      </c>
      <c r="B450" s="100"/>
      <c r="C450" s="100"/>
      <c r="D450" s="24"/>
      <c r="E450" s="100"/>
    </row>
    <row r="451" spans="1:5" ht="13.5">
      <c r="A451" s="98" t="s">
        <v>40</v>
      </c>
      <c r="B451" s="100"/>
      <c r="C451" s="100"/>
      <c r="D451" s="24"/>
      <c r="E451" s="100"/>
    </row>
    <row r="452" spans="1:5" ht="13.5">
      <c r="A452" s="98" t="s">
        <v>331</v>
      </c>
      <c r="B452" s="100"/>
      <c r="C452" s="100"/>
      <c r="D452" s="24"/>
      <c r="E452" s="100"/>
    </row>
    <row r="453" spans="1:5" ht="13.5">
      <c r="A453" s="98" t="s">
        <v>332</v>
      </c>
      <c r="B453" s="100"/>
      <c r="C453" s="100"/>
      <c r="D453" s="24"/>
      <c r="E453" s="100"/>
    </row>
    <row r="454" spans="1:5" ht="13.5">
      <c r="A454" s="98" t="s">
        <v>333</v>
      </c>
      <c r="B454" s="100"/>
      <c r="C454" s="100"/>
      <c r="D454" s="24"/>
      <c r="E454" s="100"/>
    </row>
    <row r="455" spans="1:5" ht="13.5">
      <c r="A455" s="98" t="s">
        <v>334</v>
      </c>
      <c r="B455" s="100"/>
      <c r="C455" s="100"/>
      <c r="D455" s="24"/>
      <c r="E455" s="100"/>
    </row>
    <row r="456" spans="1:5" ht="13.5">
      <c r="A456" s="98" t="s">
        <v>335</v>
      </c>
      <c r="B456" s="100"/>
      <c r="C456" s="100"/>
      <c r="D456" s="24"/>
      <c r="E456" s="100"/>
    </row>
    <row r="457" spans="1:5" ht="13.5">
      <c r="A457" s="98" t="s">
        <v>336</v>
      </c>
      <c r="B457" s="100"/>
      <c r="C457" s="100"/>
      <c r="D457" s="24"/>
      <c r="E457" s="100"/>
    </row>
    <row r="458" spans="1:5" ht="13.5">
      <c r="A458" s="98" t="s">
        <v>337</v>
      </c>
      <c r="B458" s="100"/>
      <c r="C458" s="100"/>
      <c r="D458" s="24"/>
      <c r="E458" s="100"/>
    </row>
    <row r="459" spans="1:5" ht="13.5">
      <c r="A459" s="98" t="s">
        <v>338</v>
      </c>
      <c r="B459" s="100"/>
      <c r="C459" s="100"/>
      <c r="D459" s="24"/>
      <c r="E459" s="100"/>
    </row>
    <row r="460" spans="1:5" ht="13.5">
      <c r="A460" s="98" t="s">
        <v>339</v>
      </c>
      <c r="B460" s="100"/>
      <c r="C460" s="100"/>
      <c r="D460" s="24"/>
      <c r="E460" s="100"/>
    </row>
    <row r="461" spans="1:5" ht="13.5">
      <c r="A461" s="98" t="s">
        <v>340</v>
      </c>
      <c r="B461" s="100"/>
      <c r="C461" s="100"/>
      <c r="D461" s="24"/>
      <c r="E461" s="100"/>
    </row>
    <row r="462" spans="1:5" ht="13.5">
      <c r="A462" s="98" t="s">
        <v>341</v>
      </c>
      <c r="B462" s="100"/>
      <c r="C462" s="100"/>
      <c r="D462" s="24"/>
      <c r="E462" s="100"/>
    </row>
    <row r="463" spans="1:5" ht="13.5">
      <c r="A463" s="98" t="s">
        <v>342</v>
      </c>
      <c r="B463" s="100"/>
      <c r="C463" s="100"/>
      <c r="D463" s="24"/>
      <c r="E463" s="100"/>
    </row>
    <row r="464" spans="1:5" ht="13.5">
      <c r="A464" s="98" t="s">
        <v>343</v>
      </c>
      <c r="B464" s="102">
        <f>SUM(B465:B471)</f>
        <v>0</v>
      </c>
      <c r="C464" s="102">
        <f>SUM(C465:C471)</f>
        <v>0</v>
      </c>
      <c r="D464" s="24"/>
      <c r="E464" s="100"/>
    </row>
    <row r="465" spans="1:5" ht="13.5">
      <c r="A465" s="98" t="s">
        <v>38</v>
      </c>
      <c r="B465" s="100"/>
      <c r="C465" s="100"/>
      <c r="D465" s="24"/>
      <c r="E465" s="100"/>
    </row>
    <row r="466" spans="1:5" ht="13.5">
      <c r="A466" s="98" t="s">
        <v>39</v>
      </c>
      <c r="B466" s="100"/>
      <c r="C466" s="100"/>
      <c r="D466" s="24"/>
      <c r="E466" s="100"/>
    </row>
    <row r="467" spans="1:5" ht="13.5">
      <c r="A467" s="98" t="s">
        <v>40</v>
      </c>
      <c r="B467" s="100"/>
      <c r="C467" s="100"/>
      <c r="D467" s="24"/>
      <c r="E467" s="100"/>
    </row>
    <row r="468" spans="1:5" ht="13.5">
      <c r="A468" s="98" t="s">
        <v>344</v>
      </c>
      <c r="B468" s="100"/>
      <c r="C468" s="100"/>
      <c r="D468" s="24"/>
      <c r="E468" s="100"/>
    </row>
    <row r="469" spans="1:5" ht="13.5">
      <c r="A469" s="98" t="s">
        <v>345</v>
      </c>
      <c r="B469" s="100"/>
      <c r="C469" s="100"/>
      <c r="D469" s="24"/>
      <c r="E469" s="100"/>
    </row>
    <row r="470" spans="1:5" ht="13.5">
      <c r="A470" s="98" t="s">
        <v>346</v>
      </c>
      <c r="B470" s="100"/>
      <c r="C470" s="100"/>
      <c r="D470" s="24"/>
      <c r="E470" s="100"/>
    </row>
    <row r="471" spans="1:5" ht="13.5">
      <c r="A471" s="98" t="s">
        <v>347</v>
      </c>
      <c r="B471" s="100"/>
      <c r="C471" s="100"/>
      <c r="D471" s="24"/>
      <c r="E471" s="100"/>
    </row>
    <row r="472" spans="1:5" ht="13.5">
      <c r="A472" s="98" t="s">
        <v>348</v>
      </c>
      <c r="B472" s="102">
        <f>SUM(B473:B482)</f>
        <v>0</v>
      </c>
      <c r="C472" s="102">
        <f>SUM(C473:C482)</f>
        <v>0</v>
      </c>
      <c r="D472" s="24"/>
      <c r="E472" s="100"/>
    </row>
    <row r="473" spans="1:5" ht="13.5">
      <c r="A473" s="98" t="s">
        <v>38</v>
      </c>
      <c r="B473" s="100"/>
      <c r="C473" s="100"/>
      <c r="D473" s="24"/>
      <c r="E473" s="100"/>
    </row>
    <row r="474" spans="1:5" ht="13.5">
      <c r="A474" s="98" t="s">
        <v>39</v>
      </c>
      <c r="B474" s="100"/>
      <c r="C474" s="100"/>
      <c r="D474" s="24"/>
      <c r="E474" s="100"/>
    </row>
    <row r="475" spans="1:5" ht="13.5">
      <c r="A475" s="98" t="s">
        <v>40</v>
      </c>
      <c r="B475" s="100"/>
      <c r="C475" s="100"/>
      <c r="D475" s="24"/>
      <c r="E475" s="100"/>
    </row>
    <row r="476" spans="1:5" ht="13.5">
      <c r="A476" s="98" t="s">
        <v>349</v>
      </c>
      <c r="B476" s="100"/>
      <c r="C476" s="100"/>
      <c r="D476" s="24"/>
      <c r="E476" s="100"/>
    </row>
    <row r="477" spans="1:5" ht="13.5">
      <c r="A477" s="98" t="s">
        <v>350</v>
      </c>
      <c r="B477" s="100"/>
      <c r="C477" s="100"/>
      <c r="D477" s="24"/>
      <c r="E477" s="100"/>
    </row>
    <row r="478" spans="1:5" ht="13.5">
      <c r="A478" s="98" t="s">
        <v>351</v>
      </c>
      <c r="B478" s="100"/>
      <c r="C478" s="100"/>
      <c r="D478" s="24"/>
      <c r="E478" s="100"/>
    </row>
    <row r="479" spans="1:5" ht="13.5">
      <c r="A479" s="98" t="s">
        <v>352</v>
      </c>
      <c r="B479" s="100"/>
      <c r="C479" s="100"/>
      <c r="D479" s="24"/>
      <c r="E479" s="100"/>
    </row>
    <row r="480" spans="1:5" ht="13.5">
      <c r="A480" s="98" t="s">
        <v>353</v>
      </c>
      <c r="B480" s="100"/>
      <c r="C480" s="100"/>
      <c r="D480" s="24"/>
      <c r="E480" s="100"/>
    </row>
    <row r="481" spans="1:5" ht="13.5">
      <c r="A481" s="98" t="s">
        <v>354</v>
      </c>
      <c r="B481" s="100"/>
      <c r="C481" s="100"/>
      <c r="D481" s="24"/>
      <c r="E481" s="100"/>
    </row>
    <row r="482" spans="1:5" ht="13.5">
      <c r="A482" s="98" t="s">
        <v>355</v>
      </c>
      <c r="B482" s="100"/>
      <c r="C482" s="100"/>
      <c r="D482" s="24"/>
      <c r="E482" s="100"/>
    </row>
    <row r="483" spans="1:5" ht="13.5">
      <c r="A483" s="98" t="s">
        <v>356</v>
      </c>
      <c r="B483" s="102">
        <f>SUM(B484:B491)</f>
        <v>0</v>
      </c>
      <c r="C483" s="102">
        <f>SUM(C484:C491)</f>
        <v>0</v>
      </c>
      <c r="D483" s="24"/>
      <c r="E483" s="100"/>
    </row>
    <row r="484" spans="1:5" ht="13.5">
      <c r="A484" s="98" t="s">
        <v>38</v>
      </c>
      <c r="B484" s="100"/>
      <c r="C484" s="100"/>
      <c r="D484" s="24"/>
      <c r="E484" s="100"/>
    </row>
    <row r="485" spans="1:5" ht="13.5">
      <c r="A485" s="98" t="s">
        <v>39</v>
      </c>
      <c r="B485" s="100"/>
      <c r="C485" s="100"/>
      <c r="D485" s="24"/>
      <c r="E485" s="100"/>
    </row>
    <row r="486" spans="1:5" ht="13.5">
      <c r="A486" s="98" t="s">
        <v>40</v>
      </c>
      <c r="B486" s="100"/>
      <c r="C486" s="100"/>
      <c r="D486" s="24"/>
      <c r="E486" s="100"/>
    </row>
    <row r="487" spans="1:5" ht="13.5">
      <c r="A487" s="98" t="s">
        <v>357</v>
      </c>
      <c r="B487" s="100"/>
      <c r="C487" s="100"/>
      <c r="D487" s="24"/>
      <c r="E487" s="100"/>
    </row>
    <row r="488" spans="1:5" ht="13.5">
      <c r="A488" s="98" t="s">
        <v>358</v>
      </c>
      <c r="B488" s="100"/>
      <c r="C488" s="100"/>
      <c r="D488" s="24"/>
      <c r="E488" s="100"/>
    </row>
    <row r="489" spans="1:5" ht="13.5">
      <c r="A489" s="98" t="s">
        <v>359</v>
      </c>
      <c r="B489" s="100"/>
      <c r="C489" s="100"/>
      <c r="D489" s="24"/>
      <c r="E489" s="100"/>
    </row>
    <row r="490" spans="1:5" ht="13.5">
      <c r="A490" s="98" t="s">
        <v>360</v>
      </c>
      <c r="B490" s="100"/>
      <c r="C490" s="100"/>
      <c r="D490" s="24"/>
      <c r="E490" s="100"/>
    </row>
    <row r="491" spans="1:5" ht="13.5">
      <c r="A491" s="98" t="s">
        <v>361</v>
      </c>
      <c r="B491" s="100"/>
      <c r="C491" s="100"/>
      <c r="D491" s="24"/>
      <c r="E491" s="100"/>
    </row>
    <row r="492" spans="1:5" ht="13.5">
      <c r="A492" s="98" t="s">
        <v>362</v>
      </c>
      <c r="B492" s="102">
        <f>SUM(B493:B499)</f>
        <v>0</v>
      </c>
      <c r="C492" s="102">
        <f>SUM(C493:C499)</f>
        <v>0</v>
      </c>
      <c r="D492" s="24"/>
      <c r="E492" s="100"/>
    </row>
    <row r="493" spans="1:5" ht="13.5">
      <c r="A493" s="98" t="s">
        <v>38</v>
      </c>
      <c r="B493" s="100"/>
      <c r="C493" s="100"/>
      <c r="D493" s="24"/>
      <c r="E493" s="100"/>
    </row>
    <row r="494" spans="1:5" ht="13.5">
      <c r="A494" s="98" t="s">
        <v>39</v>
      </c>
      <c r="B494" s="100"/>
      <c r="C494" s="100"/>
      <c r="D494" s="24"/>
      <c r="E494" s="100"/>
    </row>
    <row r="495" spans="1:5" ht="13.5">
      <c r="A495" s="98" t="s">
        <v>40</v>
      </c>
      <c r="B495" s="100"/>
      <c r="C495" s="100"/>
      <c r="D495" s="24"/>
      <c r="E495" s="100"/>
    </row>
    <row r="496" spans="1:5" ht="13.5">
      <c r="A496" s="98" t="s">
        <v>363</v>
      </c>
      <c r="B496" s="100"/>
      <c r="C496" s="100"/>
      <c r="D496" s="24"/>
      <c r="E496" s="100"/>
    </row>
    <row r="497" spans="1:5" ht="13.5">
      <c r="A497" s="98" t="s">
        <v>364</v>
      </c>
      <c r="B497" s="100"/>
      <c r="C497" s="100"/>
      <c r="D497" s="24"/>
      <c r="E497" s="100"/>
    </row>
    <row r="498" spans="1:5" ht="13.5">
      <c r="A498" s="98" t="s">
        <v>365</v>
      </c>
      <c r="B498" s="100"/>
      <c r="C498" s="100"/>
      <c r="D498" s="24"/>
      <c r="E498" s="100"/>
    </row>
    <row r="499" spans="1:5" ht="13.5">
      <c r="A499" s="98" t="s">
        <v>366</v>
      </c>
      <c r="B499" s="100"/>
      <c r="C499" s="100"/>
      <c r="D499" s="24"/>
      <c r="E499" s="100"/>
    </row>
    <row r="500" spans="1:5" ht="13.5">
      <c r="A500" s="98" t="s">
        <v>367</v>
      </c>
      <c r="B500" s="102">
        <f>SUM(B501:B503)</f>
        <v>58</v>
      </c>
      <c r="C500" s="102">
        <f>SUM(C501:C503)</f>
        <v>48</v>
      </c>
      <c r="D500" s="24">
        <f>C500/B500</f>
        <v>0.8275862068965517</v>
      </c>
      <c r="E500" s="100"/>
    </row>
    <row r="501" spans="1:5" ht="13.5">
      <c r="A501" s="98" t="s">
        <v>368</v>
      </c>
      <c r="B501" s="100"/>
      <c r="C501" s="100"/>
      <c r="D501" s="24"/>
      <c r="E501" s="100"/>
    </row>
    <row r="502" spans="1:5" ht="13.5">
      <c r="A502" s="98" t="s">
        <v>369</v>
      </c>
      <c r="B502" s="100"/>
      <c r="C502" s="100"/>
      <c r="D502" s="24"/>
      <c r="E502" s="100"/>
    </row>
    <row r="503" spans="1:5" ht="13.5">
      <c r="A503" s="98" t="s">
        <v>370</v>
      </c>
      <c r="B503" s="100">
        <v>58</v>
      </c>
      <c r="C503" s="100">
        <v>48</v>
      </c>
      <c r="D503" s="24">
        <f>C503/B503</f>
        <v>0.8275862068965517</v>
      </c>
      <c r="E503" s="100"/>
    </row>
    <row r="504" spans="1:5" ht="13.5">
      <c r="A504" s="98" t="s">
        <v>371</v>
      </c>
      <c r="B504" s="100">
        <f>SUM(B505,B524,B532,B534,B543,B547,B557,B565,B572,B580,B589,B594,B597,B600,B603,B606,B609,B613,B617,B625,B628)</f>
        <v>4913</v>
      </c>
      <c r="C504" s="100">
        <f>SUM(C505,C524,C532,C534,C543,C547,C557,C565,C572,C580,C589,C594,C597,C600,C603,C606,C609,C613,C617,C625,C628)</f>
        <v>3047</v>
      </c>
      <c r="D504" s="24">
        <f>C504/B504</f>
        <v>0.6201913291268064</v>
      </c>
      <c r="E504" s="100"/>
    </row>
    <row r="505" spans="1:5" ht="13.5">
      <c r="A505" s="98" t="s">
        <v>372</v>
      </c>
      <c r="B505" s="102">
        <f>SUM(B506:B523)</f>
        <v>8</v>
      </c>
      <c r="C505" s="102">
        <f>SUM(C506:C523)</f>
        <v>0</v>
      </c>
      <c r="D505" s="24">
        <f>C505/B505</f>
        <v>0</v>
      </c>
      <c r="E505" s="100"/>
    </row>
    <row r="506" spans="1:5" ht="13.5">
      <c r="A506" s="98" t="s">
        <v>38</v>
      </c>
      <c r="B506" s="100"/>
      <c r="C506" s="100"/>
      <c r="D506" s="24"/>
      <c r="E506" s="100"/>
    </row>
    <row r="507" spans="1:5" ht="13.5">
      <c r="A507" s="98" t="s">
        <v>39</v>
      </c>
      <c r="B507" s="100"/>
      <c r="C507" s="100"/>
      <c r="D507" s="24"/>
      <c r="E507" s="100"/>
    </row>
    <row r="508" spans="1:5" ht="13.5">
      <c r="A508" s="98" t="s">
        <v>40</v>
      </c>
      <c r="B508" s="100"/>
      <c r="C508" s="100"/>
      <c r="D508" s="24"/>
      <c r="E508" s="100"/>
    </row>
    <row r="509" spans="1:5" ht="13.5">
      <c r="A509" s="98" t="s">
        <v>373</v>
      </c>
      <c r="B509" s="100"/>
      <c r="C509" s="100"/>
      <c r="D509" s="24"/>
      <c r="E509" s="100"/>
    </row>
    <row r="510" spans="1:5" ht="13.5">
      <c r="A510" s="98" t="s">
        <v>374</v>
      </c>
      <c r="B510" s="100"/>
      <c r="C510" s="100"/>
      <c r="D510" s="24"/>
      <c r="E510" s="100"/>
    </row>
    <row r="511" spans="1:5" ht="13.5">
      <c r="A511" s="98" t="s">
        <v>375</v>
      </c>
      <c r="B511" s="100"/>
      <c r="C511" s="100"/>
      <c r="D511" s="24"/>
      <c r="E511" s="100"/>
    </row>
    <row r="512" spans="1:5" ht="13.5">
      <c r="A512" s="98" t="s">
        <v>376</v>
      </c>
      <c r="B512" s="100"/>
      <c r="C512" s="100"/>
      <c r="D512" s="24"/>
      <c r="E512" s="100"/>
    </row>
    <row r="513" spans="1:5" ht="13.5">
      <c r="A513" s="98" t="s">
        <v>79</v>
      </c>
      <c r="B513" s="100"/>
      <c r="C513" s="100"/>
      <c r="D513" s="24"/>
      <c r="E513" s="100"/>
    </row>
    <row r="514" spans="1:5" ht="13.5">
      <c r="A514" s="98" t="s">
        <v>377</v>
      </c>
      <c r="B514" s="100"/>
      <c r="C514" s="100"/>
      <c r="D514" s="24"/>
      <c r="E514" s="100"/>
    </row>
    <row r="515" spans="1:5" ht="13.5">
      <c r="A515" s="98" t="s">
        <v>378</v>
      </c>
      <c r="B515" s="100"/>
      <c r="C515" s="100"/>
      <c r="D515" s="24"/>
      <c r="E515" s="100"/>
    </row>
    <row r="516" spans="1:5" ht="13.5">
      <c r="A516" s="98" t="s">
        <v>379</v>
      </c>
      <c r="B516" s="100"/>
      <c r="C516" s="100"/>
      <c r="D516" s="24"/>
      <c r="E516" s="100"/>
    </row>
    <row r="517" spans="1:5" ht="13.5">
      <c r="A517" s="98" t="s">
        <v>380</v>
      </c>
      <c r="B517" s="100"/>
      <c r="C517" s="100"/>
      <c r="D517" s="24"/>
      <c r="E517" s="100"/>
    </row>
    <row r="518" spans="1:5" ht="13.5">
      <c r="A518" s="98" t="s">
        <v>381</v>
      </c>
      <c r="B518" s="100"/>
      <c r="C518" s="100"/>
      <c r="D518" s="24"/>
      <c r="E518" s="100"/>
    </row>
    <row r="519" spans="1:5" ht="13.5">
      <c r="A519" s="98" t="s">
        <v>382</v>
      </c>
      <c r="B519" s="100"/>
      <c r="C519" s="100"/>
      <c r="D519" s="24"/>
      <c r="E519" s="100"/>
    </row>
    <row r="520" spans="1:5" ht="13.5">
      <c r="A520" s="98" t="s">
        <v>383</v>
      </c>
      <c r="B520" s="100"/>
      <c r="C520" s="100"/>
      <c r="D520" s="24"/>
      <c r="E520" s="100"/>
    </row>
    <row r="521" spans="1:5" ht="13.5">
      <c r="A521" s="98" t="s">
        <v>384</v>
      </c>
      <c r="B521" s="100"/>
      <c r="C521" s="100"/>
      <c r="D521" s="24"/>
      <c r="E521" s="100"/>
    </row>
    <row r="522" spans="1:5" ht="13.5">
      <c r="A522" s="98" t="s">
        <v>47</v>
      </c>
      <c r="B522" s="100"/>
      <c r="C522" s="100"/>
      <c r="D522" s="24"/>
      <c r="E522" s="100"/>
    </row>
    <row r="523" spans="1:5" ht="13.5">
      <c r="A523" s="98" t="s">
        <v>385</v>
      </c>
      <c r="B523" s="100">
        <v>8</v>
      </c>
      <c r="C523" s="100"/>
      <c r="D523" s="24">
        <f>C523/B523</f>
        <v>0</v>
      </c>
      <c r="E523" s="100"/>
    </row>
    <row r="524" spans="1:5" ht="13.5">
      <c r="A524" s="98" t="s">
        <v>386</v>
      </c>
      <c r="B524" s="102">
        <f>SUM(B525:B531)</f>
        <v>1045</v>
      </c>
      <c r="C524" s="102">
        <f>SUM(C525:C531)</f>
        <v>870</v>
      </c>
      <c r="D524" s="24">
        <f>C524/B524</f>
        <v>0.8325358851674641</v>
      </c>
      <c r="E524" s="100"/>
    </row>
    <row r="525" spans="1:5" ht="13.5">
      <c r="A525" s="98" t="s">
        <v>38</v>
      </c>
      <c r="B525" s="100">
        <v>75</v>
      </c>
      <c r="C525" s="100">
        <v>22</v>
      </c>
      <c r="D525" s="24">
        <f>C525/B525</f>
        <v>0.29333333333333333</v>
      </c>
      <c r="E525" s="100"/>
    </row>
    <row r="526" spans="1:5" ht="13.5">
      <c r="A526" s="98" t="s">
        <v>39</v>
      </c>
      <c r="B526" s="100">
        <v>20</v>
      </c>
      <c r="C526" s="100"/>
      <c r="D526" s="24">
        <f>C526/B526</f>
        <v>0</v>
      </c>
      <c r="E526" s="100"/>
    </row>
    <row r="527" spans="1:5" ht="13.5">
      <c r="A527" s="98" t="s">
        <v>40</v>
      </c>
      <c r="B527" s="100"/>
      <c r="C527" s="100"/>
      <c r="D527" s="24"/>
      <c r="E527" s="100"/>
    </row>
    <row r="528" spans="1:5" ht="13.5">
      <c r="A528" s="98" t="s">
        <v>387</v>
      </c>
      <c r="B528" s="100"/>
      <c r="C528" s="100"/>
      <c r="D528" s="24"/>
      <c r="E528" s="100"/>
    </row>
    <row r="529" spans="1:5" ht="13.5">
      <c r="A529" s="98" t="s">
        <v>388</v>
      </c>
      <c r="B529" s="100"/>
      <c r="C529" s="100"/>
      <c r="D529" s="24"/>
      <c r="E529" s="100"/>
    </row>
    <row r="530" spans="1:5" ht="13.5">
      <c r="A530" s="98" t="s">
        <v>389</v>
      </c>
      <c r="B530" s="100">
        <v>914</v>
      </c>
      <c r="C530" s="100">
        <v>764</v>
      </c>
      <c r="D530" s="24">
        <f>C530/B530</f>
        <v>0.8358862144420132</v>
      </c>
      <c r="E530" s="100"/>
    </row>
    <row r="531" spans="1:5" ht="13.5">
      <c r="A531" s="98" t="s">
        <v>390</v>
      </c>
      <c r="B531" s="100">
        <v>36</v>
      </c>
      <c r="C531" s="100">
        <v>84</v>
      </c>
      <c r="D531" s="24">
        <f>C531/B531</f>
        <v>2.3333333333333335</v>
      </c>
      <c r="E531" s="100"/>
    </row>
    <row r="532" spans="1:5" ht="13.5">
      <c r="A532" s="98" t="s">
        <v>391</v>
      </c>
      <c r="B532" s="102">
        <f>SUM(B533)</f>
        <v>0</v>
      </c>
      <c r="C532" s="102">
        <f>SUM(C533)</f>
        <v>0</v>
      </c>
      <c r="D532" s="24"/>
      <c r="E532" s="100"/>
    </row>
    <row r="533" spans="1:5" ht="13.5">
      <c r="A533" s="98" t="s">
        <v>392</v>
      </c>
      <c r="B533" s="100"/>
      <c r="C533" s="100"/>
      <c r="D533" s="24"/>
      <c r="E533" s="100"/>
    </row>
    <row r="534" spans="1:5" ht="13.5">
      <c r="A534" s="98" t="s">
        <v>393</v>
      </c>
      <c r="B534" s="102">
        <f>SUM(B535:B542)</f>
        <v>1890</v>
      </c>
      <c r="C534" s="102">
        <f>SUM(C535:C542)</f>
        <v>1724</v>
      </c>
      <c r="D534" s="24">
        <f>C534/B534</f>
        <v>0.9121693121693122</v>
      </c>
      <c r="E534" s="100"/>
    </row>
    <row r="535" spans="1:5" ht="13.5">
      <c r="A535" s="98" t="s">
        <v>394</v>
      </c>
      <c r="B535" s="100">
        <v>310</v>
      </c>
      <c r="C535" s="100">
        <v>261</v>
      </c>
      <c r="D535" s="24">
        <f>C535/B535</f>
        <v>0.8419354838709677</v>
      </c>
      <c r="E535" s="100"/>
    </row>
    <row r="536" spans="1:5" ht="13.5">
      <c r="A536" s="98" t="s">
        <v>395</v>
      </c>
      <c r="B536" s="100">
        <v>181</v>
      </c>
      <c r="C536" s="100">
        <v>201</v>
      </c>
      <c r="D536" s="24">
        <f>C536/B536</f>
        <v>1.1104972375690607</v>
      </c>
      <c r="E536" s="100"/>
    </row>
    <row r="537" spans="1:5" ht="13.5">
      <c r="A537" s="98" t="s">
        <v>396</v>
      </c>
      <c r="B537" s="100"/>
      <c r="C537" s="100"/>
      <c r="D537" s="24"/>
      <c r="E537" s="100"/>
    </row>
    <row r="538" spans="1:5" ht="13.5">
      <c r="A538" s="98" t="s">
        <v>397</v>
      </c>
      <c r="B538" s="100">
        <v>303</v>
      </c>
      <c r="C538" s="100">
        <v>302</v>
      </c>
      <c r="D538" s="24">
        <f>C538/B538</f>
        <v>0.9966996699669967</v>
      </c>
      <c r="E538" s="100"/>
    </row>
    <row r="539" spans="1:5" ht="13.5">
      <c r="A539" s="98" t="s">
        <v>398</v>
      </c>
      <c r="B539" s="100">
        <v>113</v>
      </c>
      <c r="C539" s="100"/>
      <c r="D539" s="24">
        <f>C539/B539</f>
        <v>0</v>
      </c>
      <c r="E539" s="100"/>
    </row>
    <row r="540" spans="1:5" ht="13.5">
      <c r="A540" s="98" t="s">
        <v>399</v>
      </c>
      <c r="B540" s="100">
        <v>983</v>
      </c>
      <c r="C540" s="100">
        <v>960</v>
      </c>
      <c r="D540" s="24">
        <f>C540/B540</f>
        <v>0.9766022380467956</v>
      </c>
      <c r="E540" s="100"/>
    </row>
    <row r="541" spans="1:5" ht="13.5">
      <c r="A541" s="98" t="s">
        <v>400</v>
      </c>
      <c r="B541" s="100"/>
      <c r="C541" s="100"/>
      <c r="D541" s="24"/>
      <c r="E541" s="100"/>
    </row>
    <row r="542" spans="1:5" ht="13.5">
      <c r="A542" s="98" t="s">
        <v>401</v>
      </c>
      <c r="B542" s="100"/>
      <c r="C542" s="100"/>
      <c r="D542" s="24"/>
      <c r="E542" s="100"/>
    </row>
    <row r="543" spans="1:5" ht="13.5">
      <c r="A543" s="98" t="s">
        <v>402</v>
      </c>
      <c r="B543" s="102">
        <f>SUM(B544:B546)</f>
        <v>0</v>
      </c>
      <c r="C543" s="102">
        <f>SUM(C544:C546)</f>
        <v>0</v>
      </c>
      <c r="D543" s="24"/>
      <c r="E543" s="100"/>
    </row>
    <row r="544" spans="1:5" ht="13.5">
      <c r="A544" s="98" t="s">
        <v>403</v>
      </c>
      <c r="B544" s="100"/>
      <c r="C544" s="100"/>
      <c r="D544" s="24"/>
      <c r="E544" s="100"/>
    </row>
    <row r="545" spans="1:5" ht="13.5">
      <c r="A545" s="98" t="s">
        <v>404</v>
      </c>
      <c r="B545" s="100"/>
      <c r="C545" s="100"/>
      <c r="D545" s="24"/>
      <c r="E545" s="100"/>
    </row>
    <row r="546" spans="1:5" ht="13.5">
      <c r="A546" s="98" t="s">
        <v>405</v>
      </c>
      <c r="B546" s="100"/>
      <c r="C546" s="100"/>
      <c r="D546" s="24"/>
      <c r="E546" s="100"/>
    </row>
    <row r="547" spans="1:5" ht="13.5">
      <c r="A547" s="98" t="s">
        <v>406</v>
      </c>
      <c r="B547" s="102">
        <f>SUM(B548:B556)</f>
        <v>0</v>
      </c>
      <c r="C547" s="102">
        <f>SUM(C548:C556)</f>
        <v>0</v>
      </c>
      <c r="D547" s="24"/>
      <c r="E547" s="100"/>
    </row>
    <row r="548" spans="1:5" ht="13.5">
      <c r="A548" s="98" t="s">
        <v>407</v>
      </c>
      <c r="B548" s="100"/>
      <c r="C548" s="100"/>
      <c r="D548" s="24"/>
      <c r="E548" s="100"/>
    </row>
    <row r="549" spans="1:5" ht="13.5">
      <c r="A549" s="98" t="s">
        <v>408</v>
      </c>
      <c r="B549" s="100"/>
      <c r="C549" s="100"/>
      <c r="D549" s="24"/>
      <c r="E549" s="100"/>
    </row>
    <row r="550" spans="1:5" ht="13.5">
      <c r="A550" s="98" t="s">
        <v>409</v>
      </c>
      <c r="B550" s="100"/>
      <c r="C550" s="100"/>
      <c r="D550" s="24"/>
      <c r="E550" s="100"/>
    </row>
    <row r="551" spans="1:5" ht="13.5">
      <c r="A551" s="98" t="s">
        <v>410</v>
      </c>
      <c r="B551" s="100"/>
      <c r="C551" s="100"/>
      <c r="D551" s="24"/>
      <c r="E551" s="100"/>
    </row>
    <row r="552" spans="1:5" ht="13.5">
      <c r="A552" s="98" t="s">
        <v>411</v>
      </c>
      <c r="B552" s="100"/>
      <c r="C552" s="100"/>
      <c r="D552" s="24"/>
      <c r="E552" s="100"/>
    </row>
    <row r="553" spans="1:5" ht="13.5">
      <c r="A553" s="98" t="s">
        <v>412</v>
      </c>
      <c r="B553" s="100"/>
      <c r="C553" s="100"/>
      <c r="D553" s="24"/>
      <c r="E553" s="100"/>
    </row>
    <row r="554" spans="1:5" ht="13.5">
      <c r="A554" s="98" t="s">
        <v>413</v>
      </c>
      <c r="B554" s="100"/>
      <c r="C554" s="100"/>
      <c r="D554" s="24"/>
      <c r="E554" s="100"/>
    </row>
    <row r="555" spans="1:5" ht="13.5">
      <c r="A555" s="98" t="s">
        <v>414</v>
      </c>
      <c r="B555" s="100"/>
      <c r="C555" s="100"/>
      <c r="D555" s="24"/>
      <c r="E555" s="100"/>
    </row>
    <row r="556" spans="1:5" ht="13.5">
      <c r="A556" s="98" t="s">
        <v>415</v>
      </c>
      <c r="B556" s="100"/>
      <c r="C556" s="100"/>
      <c r="D556" s="24"/>
      <c r="E556" s="100"/>
    </row>
    <row r="557" spans="1:5" ht="13.5">
      <c r="A557" s="98" t="s">
        <v>416</v>
      </c>
      <c r="B557" s="102">
        <f>SUM(B558:B564)</f>
        <v>0</v>
      </c>
      <c r="C557" s="102">
        <f>SUM(C558:C564)</f>
        <v>0</v>
      </c>
      <c r="D557" s="24"/>
      <c r="E557" s="100"/>
    </row>
    <row r="558" spans="1:5" ht="13.5">
      <c r="A558" s="98" t="s">
        <v>417</v>
      </c>
      <c r="B558" s="100"/>
      <c r="C558" s="100"/>
      <c r="D558" s="24"/>
      <c r="E558" s="100"/>
    </row>
    <row r="559" spans="1:5" ht="13.5">
      <c r="A559" s="98" t="s">
        <v>418</v>
      </c>
      <c r="B559" s="100"/>
      <c r="C559" s="100"/>
      <c r="D559" s="24"/>
      <c r="E559" s="100"/>
    </row>
    <row r="560" spans="1:5" ht="13.5">
      <c r="A560" s="98" t="s">
        <v>419</v>
      </c>
      <c r="B560" s="100"/>
      <c r="C560" s="100"/>
      <c r="D560" s="24"/>
      <c r="E560" s="100"/>
    </row>
    <row r="561" spans="1:5" ht="13.5">
      <c r="A561" s="98" t="s">
        <v>420</v>
      </c>
      <c r="B561" s="100"/>
      <c r="C561" s="100"/>
      <c r="D561" s="24"/>
      <c r="E561" s="100"/>
    </row>
    <row r="562" spans="1:5" ht="13.5">
      <c r="A562" s="98" t="s">
        <v>421</v>
      </c>
      <c r="B562" s="100"/>
      <c r="C562" s="100"/>
      <c r="D562" s="24"/>
      <c r="E562" s="109"/>
    </row>
    <row r="563" spans="1:5" ht="13.5">
      <c r="A563" s="98" t="s">
        <v>422</v>
      </c>
      <c r="B563" s="100"/>
      <c r="C563" s="100"/>
      <c r="D563" s="24"/>
      <c r="E563" s="109"/>
    </row>
    <row r="564" spans="1:5" ht="13.5">
      <c r="A564" s="98" t="s">
        <v>423</v>
      </c>
      <c r="B564" s="100"/>
      <c r="C564" s="100"/>
      <c r="D564" s="24"/>
      <c r="E564" s="100"/>
    </row>
    <row r="565" spans="1:5" ht="13.5">
      <c r="A565" s="98" t="s">
        <v>424</v>
      </c>
      <c r="B565" s="102">
        <f>SUM(B566:B571)</f>
        <v>78</v>
      </c>
      <c r="C565" s="102">
        <f>SUM(C566:C571)</f>
        <v>0</v>
      </c>
      <c r="D565" s="24">
        <f>C565/B565</f>
        <v>0</v>
      </c>
      <c r="E565" s="100"/>
    </row>
    <row r="566" spans="1:5" ht="13.5">
      <c r="A566" s="98" t="s">
        <v>425</v>
      </c>
      <c r="B566" s="100">
        <v>78</v>
      </c>
      <c r="C566" s="100"/>
      <c r="D566" s="24">
        <f>C566/B566</f>
        <v>0</v>
      </c>
      <c r="E566" s="100"/>
    </row>
    <row r="567" spans="1:5" ht="13.5">
      <c r="A567" s="98" t="s">
        <v>426</v>
      </c>
      <c r="B567" s="100"/>
      <c r="C567" s="100"/>
      <c r="D567" s="24"/>
      <c r="E567" s="100"/>
    </row>
    <row r="568" spans="1:5" ht="13.5">
      <c r="A568" s="98" t="s">
        <v>427</v>
      </c>
      <c r="B568" s="100"/>
      <c r="C568" s="100"/>
      <c r="D568" s="24"/>
      <c r="E568" s="100"/>
    </row>
    <row r="569" spans="1:5" ht="13.5">
      <c r="A569" s="98" t="s">
        <v>428</v>
      </c>
      <c r="B569" s="100"/>
      <c r="C569" s="100"/>
      <c r="D569" s="24"/>
      <c r="E569" s="109"/>
    </row>
    <row r="570" spans="1:5" ht="13.5">
      <c r="A570" s="98" t="s">
        <v>429</v>
      </c>
      <c r="B570" s="100"/>
      <c r="C570" s="100"/>
      <c r="D570" s="24"/>
      <c r="E570" s="109"/>
    </row>
    <row r="571" spans="1:5" ht="13.5">
      <c r="A571" s="98" t="s">
        <v>430</v>
      </c>
      <c r="B571" s="100"/>
      <c r="C571" s="100"/>
      <c r="D571" s="24"/>
      <c r="E571" s="109"/>
    </row>
    <row r="572" spans="1:5" ht="13.5">
      <c r="A572" s="98" t="s">
        <v>431</v>
      </c>
      <c r="B572" s="102">
        <f>SUM(B573:B579)</f>
        <v>22</v>
      </c>
      <c r="C572" s="102">
        <f>SUM(C573:C579)</f>
        <v>19</v>
      </c>
      <c r="D572" s="24">
        <f>C572/B572</f>
        <v>0.8636363636363636</v>
      </c>
      <c r="E572" s="100"/>
    </row>
    <row r="573" spans="1:5" ht="13.5">
      <c r="A573" s="98" t="s">
        <v>432</v>
      </c>
      <c r="B573" s="100"/>
      <c r="C573" s="100"/>
      <c r="D573" s="24"/>
      <c r="E573" s="100"/>
    </row>
    <row r="574" spans="1:5" ht="13.5">
      <c r="A574" s="98" t="s">
        <v>433</v>
      </c>
      <c r="B574" s="100"/>
      <c r="C574" s="100"/>
      <c r="D574" s="24"/>
      <c r="E574" s="100"/>
    </row>
    <row r="575" spans="1:5" ht="13.5">
      <c r="A575" s="98" t="s">
        <v>434</v>
      </c>
      <c r="B575" s="100"/>
      <c r="C575" s="100"/>
      <c r="D575" s="24"/>
      <c r="E575" s="100"/>
    </row>
    <row r="576" spans="1:5" ht="13.5">
      <c r="A576" s="98" t="s">
        <v>435</v>
      </c>
      <c r="B576" s="100"/>
      <c r="C576" s="100"/>
      <c r="D576" s="24"/>
      <c r="E576" s="100"/>
    </row>
    <row r="577" spans="1:5" ht="13.5">
      <c r="A577" s="98" t="s">
        <v>436</v>
      </c>
      <c r="B577" s="100"/>
      <c r="C577" s="100">
        <v>8</v>
      </c>
      <c r="D577" s="24"/>
      <c r="E577" s="100"/>
    </row>
    <row r="578" spans="1:5" ht="13.5">
      <c r="A578" s="98" t="s">
        <v>437</v>
      </c>
      <c r="B578" s="110"/>
      <c r="D578" s="24"/>
      <c r="E578" s="100"/>
    </row>
    <row r="579" spans="1:5" ht="13.5">
      <c r="A579" s="98" t="s">
        <v>438</v>
      </c>
      <c r="B579" s="100">
        <v>22</v>
      </c>
      <c r="C579" s="100">
        <v>11</v>
      </c>
      <c r="D579" s="24">
        <f>C579/B579</f>
        <v>0.5</v>
      </c>
      <c r="E579" s="100"/>
    </row>
    <row r="580" spans="1:5" ht="13.5">
      <c r="A580" s="98" t="s">
        <v>439</v>
      </c>
      <c r="B580" s="102">
        <f>SUM(B581:B588)</f>
        <v>190</v>
      </c>
      <c r="C580" s="102">
        <f>SUM(C581:C588)</f>
        <v>212</v>
      </c>
      <c r="D580" s="24">
        <f>C580/B580</f>
        <v>1.1157894736842104</v>
      </c>
      <c r="E580" s="100"/>
    </row>
    <row r="581" spans="1:5" ht="13.5">
      <c r="A581" s="98" t="s">
        <v>38</v>
      </c>
      <c r="B581" s="100"/>
      <c r="C581" s="100"/>
      <c r="D581" s="24"/>
      <c r="E581" s="100"/>
    </row>
    <row r="582" spans="1:5" ht="13.5">
      <c r="A582" s="98" t="s">
        <v>39</v>
      </c>
      <c r="B582" s="100"/>
      <c r="C582" s="100"/>
      <c r="D582" s="24"/>
      <c r="E582" s="100"/>
    </row>
    <row r="583" spans="1:5" ht="13.5">
      <c r="A583" s="98" t="s">
        <v>40</v>
      </c>
      <c r="B583" s="100"/>
      <c r="C583" s="100"/>
      <c r="D583" s="24"/>
      <c r="E583" s="100"/>
    </row>
    <row r="584" spans="1:5" ht="13.5">
      <c r="A584" s="98" t="s">
        <v>440</v>
      </c>
      <c r="B584" s="100"/>
      <c r="C584" s="100">
        <v>27</v>
      </c>
      <c r="D584" s="24"/>
      <c r="E584" s="100"/>
    </row>
    <row r="585" spans="1:5" ht="13.5">
      <c r="A585" s="98" t="s">
        <v>441</v>
      </c>
      <c r="B585" s="100"/>
      <c r="C585" s="100"/>
      <c r="D585" s="24"/>
      <c r="E585" s="100"/>
    </row>
    <row r="586" spans="1:5" ht="13.5">
      <c r="A586" s="98" t="s">
        <v>442</v>
      </c>
      <c r="B586" s="100"/>
      <c r="C586" s="100"/>
      <c r="D586" s="24"/>
      <c r="E586" s="100"/>
    </row>
    <row r="587" spans="1:5" ht="13.5">
      <c r="A587" s="98" t="s">
        <v>443</v>
      </c>
      <c r="B587" s="100">
        <v>190</v>
      </c>
      <c r="C587" s="100">
        <v>185</v>
      </c>
      <c r="D587" s="24">
        <f>C587/B587</f>
        <v>0.9736842105263158</v>
      </c>
      <c r="E587" s="100"/>
    </row>
    <row r="588" spans="1:5" ht="13.5">
      <c r="A588" s="98" t="s">
        <v>444</v>
      </c>
      <c r="B588" s="100"/>
      <c r="C588" s="100"/>
      <c r="D588" s="24"/>
      <c r="E588" s="100"/>
    </row>
    <row r="589" spans="1:5" ht="13.5">
      <c r="A589" s="98" t="s">
        <v>445</v>
      </c>
      <c r="B589" s="102">
        <f>SUM(B590:B593)</f>
        <v>0</v>
      </c>
      <c r="C589" s="102">
        <f>SUM(C590:C593)</f>
        <v>0</v>
      </c>
      <c r="D589" s="24"/>
      <c r="E589" s="100"/>
    </row>
    <row r="590" spans="1:5" ht="13.5">
      <c r="A590" s="98" t="s">
        <v>38</v>
      </c>
      <c r="B590" s="100"/>
      <c r="C590" s="100"/>
      <c r="D590" s="24"/>
      <c r="E590" s="100"/>
    </row>
    <row r="591" spans="1:5" ht="13.5">
      <c r="A591" s="98" t="s">
        <v>39</v>
      </c>
      <c r="B591" s="100"/>
      <c r="C591" s="100"/>
      <c r="D591" s="24"/>
      <c r="E591" s="100"/>
    </row>
    <row r="592" spans="1:5" ht="13.5">
      <c r="A592" s="98" t="s">
        <v>40</v>
      </c>
      <c r="B592" s="100"/>
      <c r="C592" s="100"/>
      <c r="D592" s="24"/>
      <c r="E592" s="100"/>
    </row>
    <row r="593" spans="1:5" ht="13.5">
      <c r="A593" s="98" t="s">
        <v>446</v>
      </c>
      <c r="B593" s="100"/>
      <c r="C593" s="100"/>
      <c r="D593" s="24"/>
      <c r="E593" s="100"/>
    </row>
    <row r="594" spans="1:5" ht="13.5">
      <c r="A594" s="98" t="s">
        <v>447</v>
      </c>
      <c r="B594" s="102">
        <f>SUM(B595:B596)</f>
        <v>1288</v>
      </c>
      <c r="C594" s="102">
        <f>SUM(C595:C596)</f>
        <v>200</v>
      </c>
      <c r="D594" s="24">
        <f>C594/B594</f>
        <v>0.15527950310559005</v>
      </c>
      <c r="E594" s="100"/>
    </row>
    <row r="595" spans="1:5" ht="13.5">
      <c r="A595" s="98" t="s">
        <v>448</v>
      </c>
      <c r="B595" s="100">
        <v>1288</v>
      </c>
      <c r="C595" s="100">
        <v>192</v>
      </c>
      <c r="D595" s="24">
        <f>C595/B595</f>
        <v>0.14906832298136646</v>
      </c>
      <c r="E595" s="100"/>
    </row>
    <row r="596" spans="1:5" ht="13.5">
      <c r="A596" s="98" t="s">
        <v>449</v>
      </c>
      <c r="B596" s="100"/>
      <c r="C596" s="100">
        <v>8</v>
      </c>
      <c r="D596" s="24"/>
      <c r="E596" s="100"/>
    </row>
    <row r="597" spans="1:5" ht="13.5">
      <c r="A597" s="98" t="s">
        <v>450</v>
      </c>
      <c r="B597" s="102">
        <f>SUM(B598:B599)</f>
        <v>0</v>
      </c>
      <c r="C597" s="102">
        <f>SUM(C598:C599)</f>
        <v>0</v>
      </c>
      <c r="D597" s="24"/>
      <c r="E597" s="100"/>
    </row>
    <row r="598" spans="1:5" ht="13.5">
      <c r="A598" s="98" t="s">
        <v>451</v>
      </c>
      <c r="B598" s="100"/>
      <c r="C598" s="100"/>
      <c r="D598" s="24"/>
      <c r="E598" s="100"/>
    </row>
    <row r="599" spans="1:5" ht="13.5">
      <c r="A599" s="98" t="s">
        <v>452</v>
      </c>
      <c r="B599" s="100"/>
      <c r="C599" s="100"/>
      <c r="D599" s="24"/>
      <c r="E599" s="100"/>
    </row>
    <row r="600" spans="1:5" ht="13.5">
      <c r="A600" s="98" t="s">
        <v>453</v>
      </c>
      <c r="B600" s="102">
        <f>SUM(B601:B602)</f>
        <v>29</v>
      </c>
      <c r="C600" s="102">
        <f>SUM(C601:C602)</f>
        <v>13</v>
      </c>
      <c r="D600" s="24">
        <f>C600/B600</f>
        <v>0.4482758620689655</v>
      </c>
      <c r="E600" s="100"/>
    </row>
    <row r="601" spans="1:5" ht="13.5">
      <c r="A601" s="98" t="s">
        <v>454</v>
      </c>
      <c r="B601" s="100">
        <v>20</v>
      </c>
      <c r="C601" s="100">
        <v>7</v>
      </c>
      <c r="D601" s="24">
        <f>C601/B601</f>
        <v>0.35</v>
      </c>
      <c r="E601" s="100"/>
    </row>
    <row r="602" spans="1:5" ht="13.5">
      <c r="A602" s="98" t="s">
        <v>455</v>
      </c>
      <c r="B602" s="100">
        <v>9</v>
      </c>
      <c r="C602" s="100">
        <v>6</v>
      </c>
      <c r="D602" s="24">
        <f>C602/B602</f>
        <v>0.6666666666666666</v>
      </c>
      <c r="E602" s="100"/>
    </row>
    <row r="603" spans="1:5" ht="13.5">
      <c r="A603" s="98" t="s">
        <v>456</v>
      </c>
      <c r="B603" s="102">
        <f>SUM(B604:B605)</f>
        <v>0</v>
      </c>
      <c r="C603" s="102">
        <f>SUM(C604:C605)</f>
        <v>0</v>
      </c>
      <c r="D603" s="24"/>
      <c r="E603" s="100"/>
    </row>
    <row r="604" spans="1:5" ht="13.5">
      <c r="A604" s="98" t="s">
        <v>457</v>
      </c>
      <c r="B604" s="100"/>
      <c r="C604" s="100"/>
      <c r="D604" s="24"/>
      <c r="E604" s="100"/>
    </row>
    <row r="605" spans="1:5" ht="13.5">
      <c r="A605" s="98" t="s">
        <v>458</v>
      </c>
      <c r="B605" s="100"/>
      <c r="C605" s="100"/>
      <c r="D605" s="24"/>
      <c r="E605" s="100"/>
    </row>
    <row r="606" spans="1:5" ht="13.5">
      <c r="A606" s="98" t="s">
        <v>459</v>
      </c>
      <c r="B606" s="102">
        <f>SUM(B607:B608)</f>
        <v>0</v>
      </c>
      <c r="C606" s="102">
        <f>SUM(C607:C608)</f>
        <v>0</v>
      </c>
      <c r="D606" s="24"/>
      <c r="E606" s="100"/>
    </row>
    <row r="607" spans="1:5" ht="13.5">
      <c r="A607" s="98" t="s">
        <v>460</v>
      </c>
      <c r="B607" s="100"/>
      <c r="C607" s="100"/>
      <c r="D607" s="24"/>
      <c r="E607" s="100"/>
    </row>
    <row r="608" spans="1:5" ht="13.5">
      <c r="A608" s="98" t="s">
        <v>461</v>
      </c>
      <c r="B608" s="100"/>
      <c r="C608" s="100"/>
      <c r="D608" s="24"/>
      <c r="E608" s="100"/>
    </row>
    <row r="609" spans="1:5" ht="13.5">
      <c r="A609" s="98" t="s">
        <v>462</v>
      </c>
      <c r="B609" s="102">
        <f>SUM(B610:B612)</f>
        <v>277</v>
      </c>
      <c r="C609" s="102">
        <f>SUM(C610:C612)</f>
        <v>9</v>
      </c>
      <c r="D609" s="24">
        <f>C609/B609</f>
        <v>0.032490974729241874</v>
      </c>
      <c r="E609" s="100"/>
    </row>
    <row r="610" spans="1:5" ht="13.5">
      <c r="A610" s="98" t="s">
        <v>463</v>
      </c>
      <c r="B610" s="100"/>
      <c r="C610" s="100"/>
      <c r="D610" s="24"/>
      <c r="E610" s="100"/>
    </row>
    <row r="611" spans="1:5" ht="13.5">
      <c r="A611" s="98" t="s">
        <v>464</v>
      </c>
      <c r="B611" s="100">
        <v>277</v>
      </c>
      <c r="C611" s="100">
        <v>9</v>
      </c>
      <c r="D611" s="24">
        <f>C611/B611</f>
        <v>0.032490974729241874</v>
      </c>
      <c r="E611" s="100"/>
    </row>
    <row r="612" spans="1:5" ht="13.5">
      <c r="A612" s="98" t="s">
        <v>465</v>
      </c>
      <c r="B612" s="100"/>
      <c r="C612" s="100"/>
      <c r="D612" s="24"/>
      <c r="E612" s="100"/>
    </row>
    <row r="613" spans="1:5" ht="13.5">
      <c r="A613" s="98" t="s">
        <v>466</v>
      </c>
      <c r="B613" s="102">
        <f>SUM(B614:B616)</f>
        <v>0</v>
      </c>
      <c r="C613" s="102">
        <f>SUM(C614:C616)</f>
        <v>0</v>
      </c>
      <c r="D613" s="24"/>
      <c r="E613" s="100"/>
    </row>
    <row r="614" spans="1:5" ht="13.5">
      <c r="A614" s="98" t="s">
        <v>467</v>
      </c>
      <c r="B614" s="100"/>
      <c r="C614" s="100"/>
      <c r="D614" s="24"/>
      <c r="E614" s="100"/>
    </row>
    <row r="615" spans="1:5" ht="13.5">
      <c r="A615" s="98" t="s">
        <v>468</v>
      </c>
      <c r="B615" s="100"/>
      <c r="C615" s="100"/>
      <c r="D615" s="24"/>
      <c r="E615" s="109"/>
    </row>
    <row r="616" spans="1:5" ht="13.5">
      <c r="A616" s="98" t="s">
        <v>469</v>
      </c>
      <c r="B616" s="100"/>
      <c r="C616" s="100"/>
      <c r="D616" s="24"/>
      <c r="E616" s="100"/>
    </row>
    <row r="617" spans="1:5" ht="13.5">
      <c r="A617" s="111" t="s">
        <v>470</v>
      </c>
      <c r="B617" s="102">
        <f>SUM(B618:B624)</f>
        <v>1</v>
      </c>
      <c r="C617" s="102">
        <f>SUM(C618:C624)</f>
        <v>0</v>
      </c>
      <c r="D617" s="24">
        <f>C617/B617</f>
        <v>0</v>
      </c>
      <c r="E617" s="100"/>
    </row>
    <row r="618" spans="1:5" ht="13.5">
      <c r="A618" s="98" t="s">
        <v>38</v>
      </c>
      <c r="B618" s="100"/>
      <c r="C618" s="100"/>
      <c r="D618" s="24"/>
      <c r="E618" s="100"/>
    </row>
    <row r="619" spans="1:5" ht="13.5">
      <c r="A619" s="98" t="s">
        <v>39</v>
      </c>
      <c r="B619" s="100">
        <v>1</v>
      </c>
      <c r="C619" s="100"/>
      <c r="D619" s="24">
        <f>C619/B619</f>
        <v>0</v>
      </c>
      <c r="E619" s="100"/>
    </row>
    <row r="620" spans="1:5" ht="13.5">
      <c r="A620" s="98" t="s">
        <v>40</v>
      </c>
      <c r="B620" s="100"/>
      <c r="C620" s="100"/>
      <c r="D620" s="24"/>
      <c r="E620" s="100"/>
    </row>
    <row r="621" spans="1:5" ht="13.5">
      <c r="A621" s="98" t="s">
        <v>471</v>
      </c>
      <c r="B621" s="100"/>
      <c r="C621" s="100"/>
      <c r="D621" s="24"/>
      <c r="E621" s="100"/>
    </row>
    <row r="622" spans="1:5" ht="13.5">
      <c r="A622" s="98" t="s">
        <v>472</v>
      </c>
      <c r="B622" s="100"/>
      <c r="C622" s="100"/>
      <c r="D622" s="24"/>
      <c r="E622" s="100"/>
    </row>
    <row r="623" spans="1:5" ht="13.5">
      <c r="A623" s="98" t="s">
        <v>47</v>
      </c>
      <c r="B623" s="100"/>
      <c r="C623" s="100"/>
      <c r="D623" s="24"/>
      <c r="E623" s="100"/>
    </row>
    <row r="624" spans="1:5" ht="13.5">
      <c r="A624" s="98" t="s">
        <v>473</v>
      </c>
      <c r="B624" s="100"/>
      <c r="C624" s="100"/>
      <c r="D624" s="24"/>
      <c r="E624" s="100"/>
    </row>
    <row r="625" spans="1:5" ht="13.5">
      <c r="A625" s="98" t="s">
        <v>474</v>
      </c>
      <c r="B625" s="102">
        <f>SUM(B626:B627)</f>
        <v>0</v>
      </c>
      <c r="C625" s="102">
        <f>SUM(C626:C627)</f>
        <v>0</v>
      </c>
      <c r="D625" s="24"/>
      <c r="E625" s="100"/>
    </row>
    <row r="626" spans="1:5" ht="13.5">
      <c r="A626" s="98" t="s">
        <v>475</v>
      </c>
      <c r="B626" s="100"/>
      <c r="C626" s="100"/>
      <c r="D626" s="24"/>
      <c r="E626" s="100"/>
    </row>
    <row r="627" spans="1:5" ht="13.5">
      <c r="A627" s="98" t="s">
        <v>476</v>
      </c>
      <c r="B627" s="100"/>
      <c r="C627" s="100"/>
      <c r="D627" s="24"/>
      <c r="E627" s="100"/>
    </row>
    <row r="628" spans="1:5" ht="13.5">
      <c r="A628" s="98" t="s">
        <v>477</v>
      </c>
      <c r="B628" s="100">
        <v>85</v>
      </c>
      <c r="C628" s="100"/>
      <c r="D628" s="24">
        <f>C628/B628</f>
        <v>0</v>
      </c>
      <c r="E628" s="100"/>
    </row>
    <row r="629" spans="1:5" ht="13.5">
      <c r="A629" s="98" t="s">
        <v>478</v>
      </c>
      <c r="B629" s="100">
        <f>SUM(B630,B635,B649,B653,B665,B668,B672,B677,B681,B685,B688,B697,B698)</f>
        <v>1664</v>
      </c>
      <c r="C629" s="100">
        <f>SUM(C630,C635,C649,C653,C665,C668,C672,C677,C681,C685,C688,C697,C698)</f>
        <v>869</v>
      </c>
      <c r="D629" s="24">
        <f>C629/B629</f>
        <v>0.5222355769230769</v>
      </c>
      <c r="E629" s="100"/>
    </row>
    <row r="630" spans="1:5" ht="13.5">
      <c r="A630" s="98" t="s">
        <v>479</v>
      </c>
      <c r="B630" s="102">
        <f>SUM(B631:B634)</f>
        <v>28</v>
      </c>
      <c r="C630" s="102">
        <f>SUM(C631:C634)</f>
        <v>47</v>
      </c>
      <c r="D630" s="24">
        <f>C630/B630</f>
        <v>1.6785714285714286</v>
      </c>
      <c r="E630" s="100"/>
    </row>
    <row r="631" spans="1:5" ht="13.5">
      <c r="A631" s="98" t="s">
        <v>38</v>
      </c>
      <c r="B631" s="100">
        <v>28</v>
      </c>
      <c r="C631" s="100">
        <v>47</v>
      </c>
      <c r="D631" s="24">
        <f>C631/B631</f>
        <v>1.6785714285714286</v>
      </c>
      <c r="E631" s="100"/>
    </row>
    <row r="632" spans="1:5" ht="13.5">
      <c r="A632" s="98" t="s">
        <v>39</v>
      </c>
      <c r="B632" s="100"/>
      <c r="C632" s="100"/>
      <c r="D632" s="24"/>
      <c r="E632" s="100"/>
    </row>
    <row r="633" spans="1:5" ht="13.5">
      <c r="A633" s="98" t="s">
        <v>40</v>
      </c>
      <c r="B633" s="100"/>
      <c r="C633" s="100"/>
      <c r="D633" s="24"/>
      <c r="E633" s="100"/>
    </row>
    <row r="634" spans="1:5" ht="13.5">
      <c r="A634" s="98" t="s">
        <v>480</v>
      </c>
      <c r="B634" s="100"/>
      <c r="C634" s="100"/>
      <c r="D634" s="24"/>
      <c r="E634" s="100"/>
    </row>
    <row r="635" spans="1:5" ht="13.5">
      <c r="A635" s="98" t="s">
        <v>481</v>
      </c>
      <c r="B635" s="102">
        <f>SUM(B636:B648)</f>
        <v>0</v>
      </c>
      <c r="C635" s="102">
        <f>SUM(C636:C648)</f>
        <v>0</v>
      </c>
      <c r="D635" s="24"/>
      <c r="E635" s="100"/>
    </row>
    <row r="636" spans="1:5" ht="13.5">
      <c r="A636" s="98" t="s">
        <v>482</v>
      </c>
      <c r="B636" s="100"/>
      <c r="C636" s="100"/>
      <c r="D636" s="24"/>
      <c r="E636" s="109"/>
    </row>
    <row r="637" spans="1:5" ht="13.5">
      <c r="A637" s="98" t="s">
        <v>483</v>
      </c>
      <c r="B637" s="100"/>
      <c r="C637" s="100"/>
      <c r="D637" s="24"/>
      <c r="E637" s="109"/>
    </row>
    <row r="638" spans="1:5" ht="13.5">
      <c r="A638" s="98" t="s">
        <v>484</v>
      </c>
      <c r="B638" s="100"/>
      <c r="C638" s="100"/>
      <c r="D638" s="24"/>
      <c r="E638" s="109"/>
    </row>
    <row r="639" spans="1:5" ht="13.5">
      <c r="A639" s="98" t="s">
        <v>485</v>
      </c>
      <c r="B639" s="100"/>
      <c r="C639" s="100"/>
      <c r="D639" s="24"/>
      <c r="E639" s="100"/>
    </row>
    <row r="640" spans="1:5" ht="13.5">
      <c r="A640" s="98" t="s">
        <v>486</v>
      </c>
      <c r="B640" s="100"/>
      <c r="C640" s="100"/>
      <c r="D640" s="24"/>
      <c r="E640" s="100"/>
    </row>
    <row r="641" spans="1:5" ht="13.5">
      <c r="A641" s="98" t="s">
        <v>487</v>
      </c>
      <c r="B641" s="100"/>
      <c r="C641" s="100"/>
      <c r="D641" s="24"/>
      <c r="E641" s="100"/>
    </row>
    <row r="642" spans="1:5" ht="13.5">
      <c r="A642" s="98" t="s">
        <v>488</v>
      </c>
      <c r="B642" s="100"/>
      <c r="C642" s="100"/>
      <c r="D642" s="24"/>
      <c r="E642" s="100"/>
    </row>
    <row r="643" spans="1:5" ht="13.5">
      <c r="A643" s="98" t="s">
        <v>489</v>
      </c>
      <c r="B643" s="100"/>
      <c r="C643" s="100"/>
      <c r="D643" s="24"/>
      <c r="E643" s="100"/>
    </row>
    <row r="644" spans="1:5" ht="13.5">
      <c r="A644" s="98" t="s">
        <v>490</v>
      </c>
      <c r="B644" s="100"/>
      <c r="C644" s="100"/>
      <c r="D644" s="24"/>
      <c r="E644" s="100"/>
    </row>
    <row r="645" spans="1:5" ht="13.5">
      <c r="A645" s="98" t="s">
        <v>491</v>
      </c>
      <c r="B645" s="100"/>
      <c r="C645" s="100"/>
      <c r="D645" s="24"/>
      <c r="E645" s="100"/>
    </row>
    <row r="646" spans="1:5" ht="13.5">
      <c r="A646" s="98" t="s">
        <v>492</v>
      </c>
      <c r="B646" s="100"/>
      <c r="C646" s="100"/>
      <c r="D646" s="24"/>
      <c r="E646" s="109"/>
    </row>
    <row r="647" spans="1:5" ht="13.5">
      <c r="A647" s="98" t="s">
        <v>493</v>
      </c>
      <c r="B647" s="100"/>
      <c r="C647" s="100"/>
      <c r="D647" s="24"/>
      <c r="E647" s="109"/>
    </row>
    <row r="648" spans="1:5" ht="13.5">
      <c r="A648" s="98" t="s">
        <v>494</v>
      </c>
      <c r="B648" s="100"/>
      <c r="C648" s="100"/>
      <c r="D648" s="24"/>
      <c r="E648" s="109"/>
    </row>
    <row r="649" spans="1:5" ht="13.5">
      <c r="A649" s="98" t="s">
        <v>495</v>
      </c>
      <c r="B649" s="112">
        <f>SUM(B650:B652)</f>
        <v>219</v>
      </c>
      <c r="C649" s="112">
        <f>SUM(C650:C652)</f>
        <v>117</v>
      </c>
      <c r="D649" s="24">
        <f>C649/B649</f>
        <v>0.5342465753424658</v>
      </c>
      <c r="E649" s="109"/>
    </row>
    <row r="650" spans="1:5" ht="13.5">
      <c r="A650" s="98" t="s">
        <v>496</v>
      </c>
      <c r="B650" s="100">
        <v>175</v>
      </c>
      <c r="C650" s="100">
        <v>82</v>
      </c>
      <c r="D650" s="24">
        <f>C650/B650</f>
        <v>0.4685714285714286</v>
      </c>
      <c r="E650" s="109"/>
    </row>
    <row r="651" spans="1:5" ht="13.5">
      <c r="A651" s="98" t="s">
        <v>497</v>
      </c>
      <c r="B651" s="100">
        <v>44</v>
      </c>
      <c r="C651" s="100">
        <v>35</v>
      </c>
      <c r="D651" s="24">
        <f>C651/B651</f>
        <v>0.7954545454545454</v>
      </c>
      <c r="E651" s="109"/>
    </row>
    <row r="652" spans="1:5" ht="13.5">
      <c r="A652" s="98" t="s">
        <v>498</v>
      </c>
      <c r="B652" s="100"/>
      <c r="C652" s="100"/>
      <c r="D652" s="24"/>
      <c r="E652" s="109"/>
    </row>
    <row r="653" spans="1:5" ht="13.5">
      <c r="A653" s="98" t="s">
        <v>499</v>
      </c>
      <c r="B653" s="112">
        <f>SUM(B654:B664)</f>
        <v>1056</v>
      </c>
      <c r="C653" s="112">
        <f>SUM(C654:C664)</f>
        <v>200</v>
      </c>
      <c r="D653" s="24">
        <f>C653/B653</f>
        <v>0.1893939393939394</v>
      </c>
      <c r="E653" s="109"/>
    </row>
    <row r="654" spans="1:5" ht="13.5">
      <c r="A654" s="98" t="s">
        <v>500</v>
      </c>
      <c r="B654" s="100"/>
      <c r="C654" s="100"/>
      <c r="D654" s="24"/>
      <c r="E654" s="109"/>
    </row>
    <row r="655" spans="1:5" ht="13.5">
      <c r="A655" s="98" t="s">
        <v>501</v>
      </c>
      <c r="B655" s="100">
        <v>160</v>
      </c>
      <c r="C655" s="100">
        <v>119</v>
      </c>
      <c r="D655" s="24">
        <f>C655/B655</f>
        <v>0.74375</v>
      </c>
      <c r="E655" s="100"/>
    </row>
    <row r="656" spans="1:5" ht="13.5">
      <c r="A656" s="98" t="s">
        <v>502</v>
      </c>
      <c r="B656" s="100"/>
      <c r="C656" s="100"/>
      <c r="D656" s="24"/>
      <c r="E656" s="100"/>
    </row>
    <row r="657" spans="1:5" ht="13.5">
      <c r="A657" s="98" t="s">
        <v>503</v>
      </c>
      <c r="B657" s="100"/>
      <c r="C657" s="100"/>
      <c r="D657" s="24"/>
      <c r="E657" s="100"/>
    </row>
    <row r="658" spans="1:5" ht="13.5">
      <c r="A658" s="98" t="s">
        <v>504</v>
      </c>
      <c r="B658" s="100"/>
      <c r="C658" s="100"/>
      <c r="D658" s="24"/>
      <c r="E658" s="100"/>
    </row>
    <row r="659" spans="1:5" ht="13.5">
      <c r="A659" s="98" t="s">
        <v>505</v>
      </c>
      <c r="B659" s="100"/>
      <c r="C659" s="100"/>
      <c r="D659" s="24"/>
      <c r="E659" s="100"/>
    </row>
    <row r="660" spans="1:5" ht="13.5">
      <c r="A660" s="98" t="s">
        <v>506</v>
      </c>
      <c r="B660" s="100"/>
      <c r="C660" s="100"/>
      <c r="D660" s="24"/>
      <c r="E660" s="100"/>
    </row>
    <row r="661" spans="1:5" ht="13.5">
      <c r="A661" s="98" t="s">
        <v>507</v>
      </c>
      <c r="B661" s="100">
        <v>727</v>
      </c>
      <c r="C661" s="100">
        <v>81</v>
      </c>
      <c r="D661" s="24">
        <f>C661/B661</f>
        <v>0.11141678129298486</v>
      </c>
      <c r="E661" s="100"/>
    </row>
    <row r="662" spans="1:5" ht="13.5">
      <c r="A662" s="98" t="s">
        <v>508</v>
      </c>
      <c r="B662" s="100"/>
      <c r="C662" s="100"/>
      <c r="D662" s="24"/>
      <c r="E662" s="100"/>
    </row>
    <row r="663" spans="1:5" ht="13.5">
      <c r="A663" s="98" t="s">
        <v>509</v>
      </c>
      <c r="B663" s="100">
        <v>169</v>
      </c>
      <c r="C663" s="100"/>
      <c r="D663" s="24">
        <f>C663/B663</f>
        <v>0</v>
      </c>
      <c r="E663" s="100"/>
    </row>
    <row r="664" spans="1:5" ht="13.5">
      <c r="A664" s="98" t="s">
        <v>510</v>
      </c>
      <c r="B664" s="100"/>
      <c r="C664" s="100"/>
      <c r="D664" s="24"/>
      <c r="E664" s="100"/>
    </row>
    <row r="665" spans="1:5" ht="13.5">
      <c r="A665" s="98" t="s">
        <v>511</v>
      </c>
      <c r="B665" s="102">
        <f>SUM(B666:B667)</f>
        <v>1</v>
      </c>
      <c r="C665" s="102">
        <f>SUM(C666:C667)</f>
        <v>0</v>
      </c>
      <c r="D665" s="24">
        <f>C665/B665</f>
        <v>0</v>
      </c>
      <c r="E665" s="100"/>
    </row>
    <row r="666" spans="1:5" ht="13.5">
      <c r="A666" s="98" t="s">
        <v>512</v>
      </c>
      <c r="B666" s="100">
        <v>1</v>
      </c>
      <c r="C666" s="100"/>
      <c r="D666" s="24">
        <f>C666/B666</f>
        <v>0</v>
      </c>
      <c r="E666" s="100"/>
    </row>
    <row r="667" spans="1:5" ht="13.5">
      <c r="A667" s="98" t="s">
        <v>513</v>
      </c>
      <c r="B667" s="100"/>
      <c r="C667" s="100"/>
      <c r="D667" s="24"/>
      <c r="E667" s="100"/>
    </row>
    <row r="668" spans="1:5" ht="13.5">
      <c r="A668" s="98" t="s">
        <v>514</v>
      </c>
      <c r="B668" s="102">
        <f>SUM(B669:B671)</f>
        <v>50</v>
      </c>
      <c r="C668" s="102">
        <f>SUM(C669:C671)</f>
        <v>135</v>
      </c>
      <c r="D668" s="24">
        <f>C668/B668</f>
        <v>2.7</v>
      </c>
      <c r="E668" s="100"/>
    </row>
    <row r="669" spans="1:5" ht="13.5">
      <c r="A669" s="98" t="s">
        <v>515</v>
      </c>
      <c r="B669" s="100"/>
      <c r="C669" s="100"/>
      <c r="D669" s="24"/>
      <c r="E669" s="100"/>
    </row>
    <row r="670" spans="1:5" ht="13.5">
      <c r="A670" s="98" t="s">
        <v>516</v>
      </c>
      <c r="B670" s="100"/>
      <c r="C670" s="100"/>
      <c r="D670" s="24"/>
      <c r="E670" s="100"/>
    </row>
    <row r="671" spans="1:5" ht="13.5">
      <c r="A671" s="98" t="s">
        <v>517</v>
      </c>
      <c r="B671" s="100">
        <v>50</v>
      </c>
      <c r="C671" s="100">
        <v>135</v>
      </c>
      <c r="D671" s="24">
        <f>C671/B671</f>
        <v>2.7</v>
      </c>
      <c r="E671" s="100"/>
    </row>
    <row r="672" spans="1:5" ht="13.5">
      <c r="A672" s="98" t="s">
        <v>518</v>
      </c>
      <c r="B672" s="102">
        <f>SUM(B673:B676)</f>
        <v>310</v>
      </c>
      <c r="C672" s="102">
        <f>SUM(C673:C676)</f>
        <v>370</v>
      </c>
      <c r="D672" s="24">
        <f>C672/B672</f>
        <v>1.1935483870967742</v>
      </c>
      <c r="E672" s="100"/>
    </row>
    <row r="673" spans="1:5" ht="13.5">
      <c r="A673" s="98" t="s">
        <v>519</v>
      </c>
      <c r="B673" s="100">
        <v>310</v>
      </c>
      <c r="C673" s="100">
        <v>370</v>
      </c>
      <c r="D673" s="24">
        <f>C673/B673</f>
        <v>1.1935483870967742</v>
      </c>
      <c r="E673" s="100"/>
    </row>
    <row r="674" spans="1:5" ht="13.5">
      <c r="A674" s="98" t="s">
        <v>520</v>
      </c>
      <c r="B674" s="100"/>
      <c r="C674" s="100"/>
      <c r="D674" s="24"/>
      <c r="E674" s="100"/>
    </row>
    <row r="675" spans="1:5" ht="13.5">
      <c r="A675" s="98" t="s">
        <v>521</v>
      </c>
      <c r="B675" s="100"/>
      <c r="C675" s="100"/>
      <c r="D675" s="24"/>
      <c r="E675" s="100"/>
    </row>
    <row r="676" spans="1:5" ht="13.5">
      <c r="A676" s="98" t="s">
        <v>522</v>
      </c>
      <c r="B676" s="100"/>
      <c r="C676" s="100"/>
      <c r="D676" s="24"/>
      <c r="E676" s="100"/>
    </row>
    <row r="677" spans="1:5" ht="13.5">
      <c r="A677" s="98" t="s">
        <v>523</v>
      </c>
      <c r="B677" s="102">
        <f>SUM(B678:B680)</f>
        <v>0</v>
      </c>
      <c r="C677" s="102">
        <f>SUM(C678:C680)</f>
        <v>0</v>
      </c>
      <c r="D677" s="24"/>
      <c r="E677" s="100"/>
    </row>
    <row r="678" spans="1:5" ht="13.5">
      <c r="A678" s="98" t="s">
        <v>524</v>
      </c>
      <c r="B678" s="100"/>
      <c r="C678" s="100"/>
      <c r="D678" s="24"/>
      <c r="E678" s="100"/>
    </row>
    <row r="679" spans="1:5" ht="13.5">
      <c r="A679" s="98" t="s">
        <v>525</v>
      </c>
      <c r="B679" s="100"/>
      <c r="C679" s="100"/>
      <c r="D679" s="24"/>
      <c r="E679" s="100"/>
    </row>
    <row r="680" spans="1:5" ht="13.5">
      <c r="A680" s="98" t="s">
        <v>526</v>
      </c>
      <c r="B680" s="100"/>
      <c r="C680" s="100"/>
      <c r="D680" s="24"/>
      <c r="E680" s="100"/>
    </row>
    <row r="681" spans="1:5" ht="13.5">
      <c r="A681" s="98" t="s">
        <v>527</v>
      </c>
      <c r="B681" s="102">
        <f>SUM(B682:B684)</f>
        <v>0</v>
      </c>
      <c r="C681" s="102">
        <f>SUM(C682:C684)</f>
        <v>0</v>
      </c>
      <c r="D681" s="24"/>
      <c r="E681" s="100"/>
    </row>
    <row r="682" spans="1:5" ht="13.5">
      <c r="A682" s="98" t="s">
        <v>528</v>
      </c>
      <c r="B682" s="100"/>
      <c r="C682" s="100"/>
      <c r="D682" s="24"/>
      <c r="E682" s="100"/>
    </row>
    <row r="683" spans="1:5" ht="13.5">
      <c r="A683" s="98" t="s">
        <v>529</v>
      </c>
      <c r="B683" s="100"/>
      <c r="C683" s="100"/>
      <c r="D683" s="24"/>
      <c r="E683" s="100"/>
    </row>
    <row r="684" spans="1:5" ht="13.5">
      <c r="A684" s="98" t="s">
        <v>530</v>
      </c>
      <c r="B684" s="100"/>
      <c r="C684" s="100"/>
      <c r="D684" s="24"/>
      <c r="E684" s="100"/>
    </row>
    <row r="685" spans="1:5" ht="13.5">
      <c r="A685" s="98" t="s">
        <v>531</v>
      </c>
      <c r="B685" s="102">
        <f>SUM(B686:B687)</f>
        <v>0</v>
      </c>
      <c r="C685" s="102">
        <f>SUM(C686:C687)</f>
        <v>0</v>
      </c>
      <c r="D685" s="24"/>
      <c r="E685" s="100"/>
    </row>
    <row r="686" spans="1:5" ht="13.5">
      <c r="A686" s="98" t="s">
        <v>532</v>
      </c>
      <c r="B686" s="100"/>
      <c r="C686" s="100"/>
      <c r="D686" s="24"/>
      <c r="E686" s="100"/>
    </row>
    <row r="687" spans="1:5" ht="13.5">
      <c r="A687" s="98" t="s">
        <v>533</v>
      </c>
      <c r="B687" s="100"/>
      <c r="C687" s="100"/>
      <c r="D687" s="24"/>
      <c r="E687" s="100"/>
    </row>
    <row r="688" spans="1:5" ht="13.5">
      <c r="A688" s="98" t="s">
        <v>534</v>
      </c>
      <c r="B688" s="102">
        <f>SUM(B689:B696)</f>
        <v>0</v>
      </c>
      <c r="C688" s="102">
        <f>SUM(C689:C696)</f>
        <v>0</v>
      </c>
      <c r="D688" s="24"/>
      <c r="E688" s="100"/>
    </row>
    <row r="689" spans="1:5" ht="13.5">
      <c r="A689" s="98" t="s">
        <v>38</v>
      </c>
      <c r="B689" s="100"/>
      <c r="C689" s="100"/>
      <c r="D689" s="24"/>
      <c r="E689" s="100"/>
    </row>
    <row r="690" spans="1:5" ht="13.5">
      <c r="A690" s="98" t="s">
        <v>39</v>
      </c>
      <c r="B690" s="100"/>
      <c r="C690" s="100"/>
      <c r="D690" s="24"/>
      <c r="E690" s="100"/>
    </row>
    <row r="691" spans="1:5" ht="13.5">
      <c r="A691" s="98" t="s">
        <v>40</v>
      </c>
      <c r="B691" s="100"/>
      <c r="C691" s="100"/>
      <c r="D691" s="24"/>
      <c r="E691" s="100"/>
    </row>
    <row r="692" spans="1:5" ht="13.5">
      <c r="A692" s="98" t="s">
        <v>79</v>
      </c>
      <c r="B692" s="100"/>
      <c r="C692" s="100"/>
      <c r="D692" s="24"/>
      <c r="E692" s="100"/>
    </row>
    <row r="693" spans="1:5" ht="13.5">
      <c r="A693" s="98" t="s">
        <v>535</v>
      </c>
      <c r="B693" s="100"/>
      <c r="C693" s="100"/>
      <c r="D693" s="24"/>
      <c r="E693" s="100"/>
    </row>
    <row r="694" spans="1:5" ht="13.5">
      <c r="A694" s="98" t="s">
        <v>536</v>
      </c>
      <c r="B694" s="100"/>
      <c r="C694" s="100"/>
      <c r="D694" s="24"/>
      <c r="E694" s="100"/>
    </row>
    <row r="695" spans="1:5" ht="13.5">
      <c r="A695" s="98" t="s">
        <v>47</v>
      </c>
      <c r="B695" s="100"/>
      <c r="C695" s="100"/>
      <c r="D695" s="24"/>
      <c r="E695" s="100"/>
    </row>
    <row r="696" spans="1:5" ht="13.5">
      <c r="A696" s="98" t="s">
        <v>537</v>
      </c>
      <c r="B696" s="100"/>
      <c r="C696" s="100"/>
      <c r="D696" s="24"/>
      <c r="E696" s="100"/>
    </row>
    <row r="697" spans="1:5" ht="13.5">
      <c r="A697" s="98" t="s">
        <v>538</v>
      </c>
      <c r="B697" s="100"/>
      <c r="C697" s="100"/>
      <c r="D697" s="24"/>
      <c r="E697" s="100"/>
    </row>
    <row r="698" spans="1:5" ht="13.5">
      <c r="A698" s="113" t="s">
        <v>539</v>
      </c>
      <c r="B698" s="100"/>
      <c r="C698" s="100"/>
      <c r="D698" s="24"/>
      <c r="E698" s="100"/>
    </row>
    <row r="699" spans="1:5" ht="13.5">
      <c r="A699" s="98" t="s">
        <v>540</v>
      </c>
      <c r="B699" s="100">
        <f>SUM(B700,B710,B714,B723,B728,B735,B741,B744,B747,B748,B749,B755,B756,B757,B772)</f>
        <v>470</v>
      </c>
      <c r="C699" s="100">
        <f>SUM(C700,C710,C714,C723,C728,C735,C741,C744,C747,C748,C749,C755,C756,C757,C772)</f>
        <v>0</v>
      </c>
      <c r="D699" s="24">
        <f>C699/B699</f>
        <v>0</v>
      </c>
      <c r="E699" s="100"/>
    </row>
    <row r="700" spans="1:5" ht="13.5">
      <c r="A700" s="113" t="s">
        <v>541</v>
      </c>
      <c r="B700" s="102">
        <f>SUM(B701:B709)</f>
        <v>0</v>
      </c>
      <c r="C700" s="102">
        <f>SUM(C701:C709)</f>
        <v>0</v>
      </c>
      <c r="D700" s="24"/>
      <c r="E700" s="100"/>
    </row>
    <row r="701" spans="1:5" ht="13.5">
      <c r="A701" s="113" t="s">
        <v>38</v>
      </c>
      <c r="B701" s="100"/>
      <c r="C701" s="100"/>
      <c r="D701" s="24"/>
      <c r="E701" s="100"/>
    </row>
    <row r="702" spans="1:5" ht="13.5">
      <c r="A702" s="113" t="s">
        <v>39</v>
      </c>
      <c r="B702" s="100"/>
      <c r="C702" s="100"/>
      <c r="D702" s="24"/>
      <c r="E702" s="100"/>
    </row>
    <row r="703" spans="1:5" ht="13.5">
      <c r="A703" s="113" t="s">
        <v>40</v>
      </c>
      <c r="B703" s="100"/>
      <c r="C703" s="100"/>
      <c r="D703" s="24"/>
      <c r="E703" s="100"/>
    </row>
    <row r="704" spans="1:5" ht="13.5">
      <c r="A704" s="113" t="s">
        <v>542</v>
      </c>
      <c r="B704" s="100"/>
      <c r="C704" s="100"/>
      <c r="D704" s="24"/>
      <c r="E704" s="100"/>
    </row>
    <row r="705" spans="1:5" ht="13.5">
      <c r="A705" s="113" t="s">
        <v>543</v>
      </c>
      <c r="B705" s="100"/>
      <c r="C705" s="100"/>
      <c r="D705" s="24"/>
      <c r="E705" s="100"/>
    </row>
    <row r="706" spans="1:5" ht="13.5">
      <c r="A706" s="113" t="s">
        <v>544</v>
      </c>
      <c r="B706" s="100"/>
      <c r="C706" s="100"/>
      <c r="D706" s="24"/>
      <c r="E706" s="100"/>
    </row>
    <row r="707" spans="1:5" ht="13.5">
      <c r="A707" s="113" t="s">
        <v>545</v>
      </c>
      <c r="B707" s="100"/>
      <c r="C707" s="100"/>
      <c r="D707" s="24"/>
      <c r="E707" s="109"/>
    </row>
    <row r="708" spans="1:5" ht="13.5">
      <c r="A708" s="113" t="s">
        <v>546</v>
      </c>
      <c r="B708" s="100"/>
      <c r="C708" s="100"/>
      <c r="D708" s="24"/>
      <c r="E708" s="109"/>
    </row>
    <row r="709" spans="1:5" ht="13.5">
      <c r="A709" s="113" t="s">
        <v>547</v>
      </c>
      <c r="B709" s="100"/>
      <c r="C709" s="100"/>
      <c r="D709" s="24"/>
      <c r="E709" s="109"/>
    </row>
    <row r="710" spans="1:5" ht="13.5">
      <c r="A710" s="113" t="s">
        <v>548</v>
      </c>
      <c r="B710" s="114">
        <f>SUM(B711:B713)</f>
        <v>0</v>
      </c>
      <c r="C710" s="114">
        <f>SUM(C711:C713)</f>
        <v>0</v>
      </c>
      <c r="D710" s="24"/>
      <c r="E710" s="109"/>
    </row>
    <row r="711" spans="1:5" ht="13.5">
      <c r="A711" s="113" t="s">
        <v>549</v>
      </c>
      <c r="B711" s="115"/>
      <c r="C711" s="115"/>
      <c r="D711" s="24"/>
      <c r="E711" s="109"/>
    </row>
    <row r="712" spans="1:5" ht="13.5">
      <c r="A712" s="113" t="s">
        <v>550</v>
      </c>
      <c r="B712" s="115"/>
      <c r="C712" s="115"/>
      <c r="D712" s="24"/>
      <c r="E712" s="109"/>
    </row>
    <row r="713" spans="1:5" ht="13.5">
      <c r="A713" s="113" t="s">
        <v>551</v>
      </c>
      <c r="B713" s="115"/>
      <c r="C713" s="115"/>
      <c r="D713" s="24"/>
      <c r="E713" s="109"/>
    </row>
    <row r="714" spans="1:5" ht="13.5">
      <c r="A714" s="98" t="s">
        <v>552</v>
      </c>
      <c r="B714" s="114">
        <f>SUM(B715:B722)</f>
        <v>470</v>
      </c>
      <c r="C714" s="114">
        <f>SUM(C715:C722)</f>
        <v>0</v>
      </c>
      <c r="D714" s="24">
        <f>C714/B714</f>
        <v>0</v>
      </c>
      <c r="E714" s="109"/>
    </row>
    <row r="715" spans="1:5" ht="13.5">
      <c r="A715" s="113" t="s">
        <v>553</v>
      </c>
      <c r="B715" s="115"/>
      <c r="C715" s="115"/>
      <c r="D715" s="24"/>
      <c r="E715" s="109"/>
    </row>
    <row r="716" spans="1:5" ht="13.5">
      <c r="A716" s="98" t="s">
        <v>554</v>
      </c>
      <c r="B716" s="115">
        <v>455</v>
      </c>
      <c r="C716" s="115"/>
      <c r="D716" s="24">
        <f>C716/B716</f>
        <v>0</v>
      </c>
      <c r="E716" s="109"/>
    </row>
    <row r="717" spans="1:5" ht="13.5">
      <c r="A717" s="98" t="s">
        <v>555</v>
      </c>
      <c r="B717" s="115">
        <v>15</v>
      </c>
      <c r="C717" s="115"/>
      <c r="D717" s="24">
        <f>C717/B717</f>
        <v>0</v>
      </c>
      <c r="E717" s="109"/>
    </row>
    <row r="718" spans="1:5" ht="13.5">
      <c r="A718" s="113" t="s">
        <v>556</v>
      </c>
      <c r="B718" s="115"/>
      <c r="C718" s="115"/>
      <c r="D718" s="24"/>
      <c r="E718" s="109"/>
    </row>
    <row r="719" spans="1:5" ht="13.5">
      <c r="A719" s="113" t="s">
        <v>557</v>
      </c>
      <c r="B719" s="115"/>
      <c r="C719" s="115"/>
      <c r="D719" s="24"/>
      <c r="E719" s="109"/>
    </row>
    <row r="720" spans="1:5" ht="13.5">
      <c r="A720" s="113" t="s">
        <v>558</v>
      </c>
      <c r="B720" s="115"/>
      <c r="C720" s="115"/>
      <c r="D720" s="24"/>
      <c r="E720" s="109"/>
    </row>
    <row r="721" spans="1:5" ht="13.5">
      <c r="A721" s="113" t="s">
        <v>559</v>
      </c>
      <c r="B721" s="115"/>
      <c r="C721" s="115"/>
      <c r="D721" s="24"/>
      <c r="E721" s="109"/>
    </row>
    <row r="722" spans="1:5" ht="13.5">
      <c r="A722" s="113" t="s">
        <v>560</v>
      </c>
      <c r="B722" s="115"/>
      <c r="C722" s="115"/>
      <c r="D722" s="24"/>
      <c r="E722" s="109"/>
    </row>
    <row r="723" spans="1:5" ht="13.5">
      <c r="A723" s="113" t="s">
        <v>561</v>
      </c>
      <c r="B723" s="114">
        <f>SUM(B724:B727)</f>
        <v>0</v>
      </c>
      <c r="C723" s="114">
        <f>SUM(C724:C727)</f>
        <v>0</v>
      </c>
      <c r="D723" s="24"/>
      <c r="E723" s="109"/>
    </row>
    <row r="724" spans="1:5" ht="13.5">
      <c r="A724" s="113" t="s">
        <v>562</v>
      </c>
      <c r="B724" s="115"/>
      <c r="C724" s="115"/>
      <c r="D724" s="24"/>
      <c r="E724" s="109"/>
    </row>
    <row r="725" spans="1:5" ht="13.5">
      <c r="A725" s="113" t="s">
        <v>563</v>
      </c>
      <c r="B725" s="115"/>
      <c r="C725" s="115"/>
      <c r="D725" s="24"/>
      <c r="E725" s="100"/>
    </row>
    <row r="726" spans="1:5" ht="13.5">
      <c r="A726" s="113" t="s">
        <v>564</v>
      </c>
      <c r="B726" s="115"/>
      <c r="C726" s="115"/>
      <c r="D726" s="24"/>
      <c r="E726" s="100"/>
    </row>
    <row r="727" spans="1:5" ht="13.5">
      <c r="A727" s="113" t="s">
        <v>565</v>
      </c>
      <c r="B727" s="115"/>
      <c r="C727" s="115"/>
      <c r="D727" s="24"/>
      <c r="E727" s="100"/>
    </row>
    <row r="728" spans="1:5" ht="13.5">
      <c r="A728" s="113" t="s">
        <v>566</v>
      </c>
      <c r="B728" s="114">
        <f>SUM(B729:B734)</f>
        <v>0</v>
      </c>
      <c r="C728" s="114">
        <f>SUM(C729:C734)</f>
        <v>0</v>
      </c>
      <c r="D728" s="24"/>
      <c r="E728" s="100"/>
    </row>
    <row r="729" spans="1:5" ht="13.5">
      <c r="A729" s="113" t="s">
        <v>567</v>
      </c>
      <c r="B729" s="115"/>
      <c r="C729" s="115"/>
      <c r="D729" s="24"/>
      <c r="E729" s="100"/>
    </row>
    <row r="730" spans="1:5" ht="13.5">
      <c r="A730" s="113" t="s">
        <v>568</v>
      </c>
      <c r="B730" s="115"/>
      <c r="C730" s="115"/>
      <c r="D730" s="24"/>
      <c r="E730" s="100"/>
    </row>
    <row r="731" spans="1:5" ht="13.5">
      <c r="A731" s="113" t="s">
        <v>569</v>
      </c>
      <c r="B731" s="115"/>
      <c r="C731" s="115"/>
      <c r="D731" s="24"/>
      <c r="E731" s="100"/>
    </row>
    <row r="732" spans="1:5" ht="13.5">
      <c r="A732" s="113" t="s">
        <v>570</v>
      </c>
      <c r="B732" s="115"/>
      <c r="C732" s="115"/>
      <c r="D732" s="24"/>
      <c r="E732" s="100"/>
    </row>
    <row r="733" spans="1:5" ht="13.5">
      <c r="A733" s="113" t="s">
        <v>571</v>
      </c>
      <c r="B733" s="115"/>
      <c r="C733" s="115"/>
      <c r="D733" s="24"/>
      <c r="E733" s="100"/>
    </row>
    <row r="734" spans="1:5" ht="13.5">
      <c r="A734" s="113" t="s">
        <v>572</v>
      </c>
      <c r="B734" s="115"/>
      <c r="C734" s="115"/>
      <c r="D734" s="24"/>
      <c r="E734" s="100"/>
    </row>
    <row r="735" spans="1:5" ht="13.5">
      <c r="A735" s="113" t="s">
        <v>573</v>
      </c>
      <c r="B735" s="114">
        <f>SUM(B736:B740)</f>
        <v>0</v>
      </c>
      <c r="C735" s="114">
        <f>SUM(C736:C740)</f>
        <v>0</v>
      </c>
      <c r="D735" s="24"/>
      <c r="E735" s="100"/>
    </row>
    <row r="736" spans="1:5" ht="13.5">
      <c r="A736" s="113" t="s">
        <v>574</v>
      </c>
      <c r="B736" s="115"/>
      <c r="C736" s="115"/>
      <c r="D736" s="24"/>
      <c r="E736" s="100"/>
    </row>
    <row r="737" spans="1:5" ht="13.5">
      <c r="A737" s="113" t="s">
        <v>575</v>
      </c>
      <c r="B737" s="115"/>
      <c r="C737" s="115"/>
      <c r="D737" s="24"/>
      <c r="E737" s="100"/>
    </row>
    <row r="738" spans="1:5" ht="13.5">
      <c r="A738" s="113" t="s">
        <v>576</v>
      </c>
      <c r="B738" s="115"/>
      <c r="C738" s="115"/>
      <c r="D738" s="24"/>
      <c r="E738" s="100"/>
    </row>
    <row r="739" spans="1:5" ht="13.5">
      <c r="A739" s="113" t="s">
        <v>577</v>
      </c>
      <c r="B739" s="115"/>
      <c r="C739" s="115"/>
      <c r="D739" s="24"/>
      <c r="E739" s="100"/>
    </row>
    <row r="740" spans="1:5" ht="13.5">
      <c r="A740" s="113" t="s">
        <v>578</v>
      </c>
      <c r="B740" s="115"/>
      <c r="C740" s="115"/>
      <c r="D740" s="24"/>
      <c r="E740" s="100"/>
    </row>
    <row r="741" spans="1:5" ht="13.5">
      <c r="A741" s="113" t="s">
        <v>579</v>
      </c>
      <c r="B741" s="114">
        <f>SUM(B742:B743)</f>
        <v>0</v>
      </c>
      <c r="C741" s="114">
        <f>SUM(C742:C743)</f>
        <v>0</v>
      </c>
      <c r="D741" s="24"/>
      <c r="E741" s="100"/>
    </row>
    <row r="742" spans="1:5" ht="13.5">
      <c r="A742" s="113" t="s">
        <v>580</v>
      </c>
      <c r="B742" s="115"/>
      <c r="C742" s="115"/>
      <c r="D742" s="24"/>
      <c r="E742" s="100"/>
    </row>
    <row r="743" spans="1:5" ht="13.5">
      <c r="A743" s="113" t="s">
        <v>581</v>
      </c>
      <c r="B743" s="115"/>
      <c r="C743" s="115"/>
      <c r="D743" s="24"/>
      <c r="E743" s="100"/>
    </row>
    <row r="744" spans="1:5" ht="13.5">
      <c r="A744" s="113" t="s">
        <v>582</v>
      </c>
      <c r="B744" s="114">
        <f>SUM(B745:B746)</f>
        <v>0</v>
      </c>
      <c r="C744" s="114">
        <f>SUM(C745:C746)</f>
        <v>0</v>
      </c>
      <c r="D744" s="24"/>
      <c r="E744" s="100"/>
    </row>
    <row r="745" spans="1:5" ht="13.5">
      <c r="A745" s="113" t="s">
        <v>583</v>
      </c>
      <c r="B745" s="115"/>
      <c r="C745" s="115"/>
      <c r="D745" s="24"/>
      <c r="E745" s="100"/>
    </row>
    <row r="746" spans="1:5" ht="13.5">
      <c r="A746" s="113" t="s">
        <v>584</v>
      </c>
      <c r="B746" s="115"/>
      <c r="C746" s="115"/>
      <c r="D746" s="24"/>
      <c r="E746" s="100"/>
    </row>
    <row r="747" spans="1:5" ht="13.5">
      <c r="A747" s="113" t="s">
        <v>585</v>
      </c>
      <c r="B747" s="115"/>
      <c r="C747" s="115"/>
      <c r="D747" s="24"/>
      <c r="E747" s="100"/>
    </row>
    <row r="748" spans="1:5" ht="13.5">
      <c r="A748" s="113" t="s">
        <v>586</v>
      </c>
      <c r="B748" s="115"/>
      <c r="C748" s="115"/>
      <c r="D748" s="24"/>
      <c r="E748" s="100"/>
    </row>
    <row r="749" spans="1:5" ht="13.5">
      <c r="A749" s="113" t="s">
        <v>587</v>
      </c>
      <c r="B749" s="114">
        <f>SUM(B750:B754)</f>
        <v>0</v>
      </c>
      <c r="C749" s="114">
        <f>SUM(C750:C754)</f>
        <v>0</v>
      </c>
      <c r="D749" s="24"/>
      <c r="E749" s="100"/>
    </row>
    <row r="750" spans="1:5" ht="13.5">
      <c r="A750" s="113" t="s">
        <v>588</v>
      </c>
      <c r="B750" s="115"/>
      <c r="C750" s="115"/>
      <c r="D750" s="24"/>
      <c r="E750" s="100"/>
    </row>
    <row r="751" spans="1:5" ht="13.5">
      <c r="A751" s="113" t="s">
        <v>589</v>
      </c>
      <c r="B751" s="115"/>
      <c r="C751" s="115"/>
      <c r="D751" s="24"/>
      <c r="E751" s="100"/>
    </row>
    <row r="752" spans="1:5" ht="13.5">
      <c r="A752" s="113" t="s">
        <v>590</v>
      </c>
      <c r="B752" s="115"/>
      <c r="C752" s="115"/>
      <c r="D752" s="24"/>
      <c r="E752" s="100"/>
    </row>
    <row r="753" spans="1:5" ht="13.5">
      <c r="A753" s="113" t="s">
        <v>591</v>
      </c>
      <c r="B753" s="115"/>
      <c r="C753" s="115"/>
      <c r="D753" s="24"/>
      <c r="E753" s="100"/>
    </row>
    <row r="754" spans="1:5" ht="13.5">
      <c r="A754" s="113" t="s">
        <v>592</v>
      </c>
      <c r="B754" s="115"/>
      <c r="C754" s="115"/>
      <c r="D754" s="24"/>
      <c r="E754" s="100"/>
    </row>
    <row r="755" spans="1:5" ht="13.5">
      <c r="A755" s="113" t="s">
        <v>593</v>
      </c>
      <c r="B755" s="115"/>
      <c r="C755" s="115"/>
      <c r="D755" s="24"/>
      <c r="E755" s="100"/>
    </row>
    <row r="756" spans="1:5" ht="13.5">
      <c r="A756" s="113" t="s">
        <v>594</v>
      </c>
      <c r="B756" s="115"/>
      <c r="C756" s="115"/>
      <c r="D756" s="24"/>
      <c r="E756" s="100"/>
    </row>
    <row r="757" spans="1:5" ht="13.5">
      <c r="A757" s="113" t="s">
        <v>595</v>
      </c>
      <c r="B757" s="114">
        <f>SUM(B758:B771)</f>
        <v>0</v>
      </c>
      <c r="C757" s="114">
        <f>SUM(C758:C771)</f>
        <v>0</v>
      </c>
      <c r="D757" s="24"/>
      <c r="E757" s="100"/>
    </row>
    <row r="758" spans="1:5" ht="13.5">
      <c r="A758" s="113" t="s">
        <v>38</v>
      </c>
      <c r="B758" s="115"/>
      <c r="C758" s="115"/>
      <c r="D758" s="24"/>
      <c r="E758" s="100"/>
    </row>
    <row r="759" spans="1:5" ht="13.5">
      <c r="A759" s="113" t="s">
        <v>39</v>
      </c>
      <c r="B759" s="115"/>
      <c r="C759" s="115"/>
      <c r="D759" s="24"/>
      <c r="E759" s="100"/>
    </row>
    <row r="760" spans="1:5" ht="13.5">
      <c r="A760" s="113" t="s">
        <v>40</v>
      </c>
      <c r="B760" s="115"/>
      <c r="C760" s="115"/>
      <c r="D760" s="24"/>
      <c r="E760" s="100"/>
    </row>
    <row r="761" spans="1:5" ht="13.5">
      <c r="A761" s="113" t="s">
        <v>596</v>
      </c>
      <c r="B761" s="115"/>
      <c r="C761" s="115"/>
      <c r="D761" s="24"/>
      <c r="E761" s="100"/>
    </row>
    <row r="762" spans="1:5" ht="13.5">
      <c r="A762" s="113" t="s">
        <v>597</v>
      </c>
      <c r="B762" s="115"/>
      <c r="C762" s="115"/>
      <c r="D762" s="24"/>
      <c r="E762" s="100"/>
    </row>
    <row r="763" spans="1:5" ht="13.5">
      <c r="A763" s="113" t="s">
        <v>598</v>
      </c>
      <c r="B763" s="115"/>
      <c r="C763" s="115"/>
      <c r="D763" s="24"/>
      <c r="E763" s="100"/>
    </row>
    <row r="764" spans="1:5" ht="13.5">
      <c r="A764" s="113" t="s">
        <v>599</v>
      </c>
      <c r="B764" s="115"/>
      <c r="C764" s="115"/>
      <c r="D764" s="24"/>
      <c r="E764" s="100"/>
    </row>
    <row r="765" spans="1:5" ht="13.5">
      <c r="A765" s="113" t="s">
        <v>600</v>
      </c>
      <c r="B765" s="115"/>
      <c r="C765" s="115"/>
      <c r="D765" s="24"/>
      <c r="E765" s="100"/>
    </row>
    <row r="766" spans="1:5" ht="13.5">
      <c r="A766" s="113" t="s">
        <v>601</v>
      </c>
      <c r="B766" s="115"/>
      <c r="C766" s="115"/>
      <c r="D766" s="24"/>
      <c r="E766" s="100"/>
    </row>
    <row r="767" spans="1:5" ht="13.5">
      <c r="A767" s="113" t="s">
        <v>602</v>
      </c>
      <c r="B767" s="115"/>
      <c r="C767" s="115"/>
      <c r="D767" s="24"/>
      <c r="E767" s="100"/>
    </row>
    <row r="768" spans="1:5" ht="13.5">
      <c r="A768" s="113" t="s">
        <v>79</v>
      </c>
      <c r="B768" s="115"/>
      <c r="C768" s="115"/>
      <c r="D768" s="24"/>
      <c r="E768" s="100"/>
    </row>
    <row r="769" spans="1:5" ht="13.5">
      <c r="A769" s="113" t="s">
        <v>603</v>
      </c>
      <c r="B769" s="115"/>
      <c r="C769" s="115"/>
      <c r="D769" s="24"/>
      <c r="E769" s="100"/>
    </row>
    <row r="770" spans="1:5" ht="13.5">
      <c r="A770" s="113" t="s">
        <v>47</v>
      </c>
      <c r="B770" s="115"/>
      <c r="C770" s="115"/>
      <c r="D770" s="24"/>
      <c r="E770" s="100"/>
    </row>
    <row r="771" spans="1:5" ht="13.5">
      <c r="A771" s="113" t="s">
        <v>604</v>
      </c>
      <c r="B771" s="115"/>
      <c r="C771" s="115"/>
      <c r="D771" s="24"/>
      <c r="E771" s="100"/>
    </row>
    <row r="772" spans="1:5" ht="13.5">
      <c r="A772" s="113" t="s">
        <v>605</v>
      </c>
      <c r="B772" s="115"/>
      <c r="C772" s="115"/>
      <c r="D772" s="24"/>
      <c r="E772" s="100"/>
    </row>
    <row r="773" spans="1:5" ht="13.5">
      <c r="A773" s="98" t="s">
        <v>606</v>
      </c>
      <c r="B773" s="115">
        <f>SUM(B774,B785,B786,B789,B790,B791)</f>
        <v>1279</v>
      </c>
      <c r="C773" s="115">
        <f>SUM(C774,C785,C786,C789,C790,C791)</f>
        <v>1982</v>
      </c>
      <c r="D773" s="24">
        <f>C773/B773</f>
        <v>1.5496481626270524</v>
      </c>
      <c r="E773" s="100"/>
    </row>
    <row r="774" spans="1:5" ht="13.5">
      <c r="A774" s="98" t="s">
        <v>607</v>
      </c>
      <c r="B774" s="114">
        <f>SUM(B775:B784)</f>
        <v>251</v>
      </c>
      <c r="C774" s="114">
        <f>SUM(C775:C784)</f>
        <v>117</v>
      </c>
      <c r="D774" s="24">
        <f>C774/B774</f>
        <v>0.46613545816733065</v>
      </c>
      <c r="E774" s="100"/>
    </row>
    <row r="775" spans="1:5" ht="13.5">
      <c r="A775" s="113" t="s">
        <v>38</v>
      </c>
      <c r="B775" s="115"/>
      <c r="C775" s="115"/>
      <c r="D775" s="24"/>
      <c r="E775" s="100"/>
    </row>
    <row r="776" spans="1:5" ht="13.5">
      <c r="A776" s="113" t="s">
        <v>39</v>
      </c>
      <c r="B776" s="115"/>
      <c r="C776" s="115"/>
      <c r="D776" s="24"/>
      <c r="E776" s="100"/>
    </row>
    <row r="777" spans="1:5" ht="13.5">
      <c r="A777" s="113" t="s">
        <v>40</v>
      </c>
      <c r="B777" s="115"/>
      <c r="C777" s="115"/>
      <c r="D777" s="24"/>
      <c r="E777" s="100"/>
    </row>
    <row r="778" spans="1:5" ht="13.5">
      <c r="A778" s="113" t="s">
        <v>608</v>
      </c>
      <c r="B778" s="115"/>
      <c r="C778" s="115"/>
      <c r="D778" s="24"/>
      <c r="E778" s="100"/>
    </row>
    <row r="779" spans="1:5" ht="13.5">
      <c r="A779" s="113" t="s">
        <v>609</v>
      </c>
      <c r="B779" s="115"/>
      <c r="C779" s="115"/>
      <c r="D779" s="24"/>
      <c r="E779" s="100"/>
    </row>
    <row r="780" spans="1:5" ht="13.5">
      <c r="A780" s="113" t="s">
        <v>610</v>
      </c>
      <c r="B780" s="115"/>
      <c r="C780" s="115"/>
      <c r="D780" s="24"/>
      <c r="E780" s="100"/>
    </row>
    <row r="781" spans="1:5" ht="13.5">
      <c r="A781" s="113" t="s">
        <v>611</v>
      </c>
      <c r="B781" s="115"/>
      <c r="C781" s="115"/>
      <c r="D781" s="24"/>
      <c r="E781" s="100"/>
    </row>
    <row r="782" spans="1:5" ht="13.5">
      <c r="A782" s="113" t="s">
        <v>612</v>
      </c>
      <c r="B782" s="115"/>
      <c r="C782" s="115"/>
      <c r="D782" s="24"/>
      <c r="E782" s="100"/>
    </row>
    <row r="783" spans="1:5" ht="13.5">
      <c r="A783" s="113" t="s">
        <v>613</v>
      </c>
      <c r="B783" s="115"/>
      <c r="C783" s="115"/>
      <c r="D783" s="24"/>
      <c r="E783" s="100"/>
    </row>
    <row r="784" spans="1:5" ht="13.5">
      <c r="A784" s="98" t="s">
        <v>614</v>
      </c>
      <c r="B784" s="115">
        <v>251</v>
      </c>
      <c r="C784" s="115">
        <v>117</v>
      </c>
      <c r="D784" s="24">
        <f>C784/B784</f>
        <v>0.46613545816733065</v>
      </c>
      <c r="E784" s="100"/>
    </row>
    <row r="785" spans="1:5" ht="13.5">
      <c r="A785" s="113" t="s">
        <v>615</v>
      </c>
      <c r="B785" s="115"/>
      <c r="C785" s="115"/>
      <c r="D785" s="24"/>
      <c r="E785" s="100"/>
    </row>
    <row r="786" spans="1:5" ht="13.5">
      <c r="A786" s="98" t="s">
        <v>616</v>
      </c>
      <c r="B786" s="114">
        <f>SUM(B787:B788)</f>
        <v>268</v>
      </c>
      <c r="C786" s="114">
        <f>SUM(C787:C788)</f>
        <v>860</v>
      </c>
      <c r="D786" s="24">
        <f>C786/B786</f>
        <v>3.208955223880597</v>
      </c>
      <c r="E786" s="100"/>
    </row>
    <row r="787" spans="1:5" ht="13.5">
      <c r="A787" s="98" t="s">
        <v>617</v>
      </c>
      <c r="B787" s="115">
        <v>268</v>
      </c>
      <c r="C787" s="115">
        <v>860</v>
      </c>
      <c r="D787" s="24">
        <f>C787/B787</f>
        <v>3.208955223880597</v>
      </c>
      <c r="E787" s="100"/>
    </row>
    <row r="788" spans="1:5" ht="13.5">
      <c r="A788" s="113" t="s">
        <v>618</v>
      </c>
      <c r="B788" s="115"/>
      <c r="C788" s="115"/>
      <c r="D788" s="24"/>
      <c r="E788" s="100"/>
    </row>
    <row r="789" spans="1:5" ht="13.5">
      <c r="A789" s="98" t="s">
        <v>619</v>
      </c>
      <c r="B789" s="115">
        <v>749</v>
      </c>
      <c r="C789" s="115">
        <v>1005</v>
      </c>
      <c r="D789" s="24">
        <f>C789/B789</f>
        <v>1.341789052069426</v>
      </c>
      <c r="E789" s="100"/>
    </row>
    <row r="790" spans="1:5" ht="13.5">
      <c r="A790" s="113" t="s">
        <v>620</v>
      </c>
      <c r="B790" s="115"/>
      <c r="C790" s="115"/>
      <c r="D790" s="24"/>
      <c r="E790" s="100"/>
    </row>
    <row r="791" spans="1:5" ht="13.5">
      <c r="A791" s="113" t="s">
        <v>621</v>
      </c>
      <c r="B791" s="115">
        <v>11</v>
      </c>
      <c r="C791" s="115"/>
      <c r="D791" s="24">
        <f>C791/B791</f>
        <v>0</v>
      </c>
      <c r="E791" s="100"/>
    </row>
    <row r="792" spans="1:5" ht="13.5">
      <c r="A792" s="98" t="s">
        <v>622</v>
      </c>
      <c r="B792" s="115">
        <f>SUM(B793,B819,B844,B872,B883,B890,B897,B900)</f>
        <v>1033</v>
      </c>
      <c r="C792" s="115">
        <f>SUM(C793,C819,C844,C872,C883,C890,C897,C900)</f>
        <v>18</v>
      </c>
      <c r="D792" s="24">
        <f>C792/B792</f>
        <v>0.017424975798644726</v>
      </c>
      <c r="E792" s="100"/>
    </row>
    <row r="793" spans="1:5" ht="13.5">
      <c r="A793" s="113" t="s">
        <v>623</v>
      </c>
      <c r="B793" s="114">
        <f>SUM(B794:B818)</f>
        <v>908</v>
      </c>
      <c r="C793" s="114">
        <f>SUM(C794:C818)</f>
        <v>0</v>
      </c>
      <c r="D793" s="24">
        <f>C793/B793</f>
        <v>0</v>
      </c>
      <c r="E793" s="100"/>
    </row>
    <row r="794" spans="1:5" ht="13.5">
      <c r="A794" s="113" t="s">
        <v>38</v>
      </c>
      <c r="B794" s="115"/>
      <c r="C794" s="115"/>
      <c r="D794" s="24"/>
      <c r="E794" s="100"/>
    </row>
    <row r="795" spans="1:5" ht="13.5">
      <c r="A795" s="113" t="s">
        <v>39</v>
      </c>
      <c r="B795" s="115"/>
      <c r="C795" s="115"/>
      <c r="D795" s="24"/>
      <c r="E795" s="100"/>
    </row>
    <row r="796" spans="1:5" ht="13.5">
      <c r="A796" s="113" t="s">
        <v>40</v>
      </c>
      <c r="B796" s="115"/>
      <c r="C796" s="115"/>
      <c r="D796" s="24"/>
      <c r="E796" s="100"/>
    </row>
    <row r="797" spans="1:5" ht="13.5">
      <c r="A797" s="113" t="s">
        <v>47</v>
      </c>
      <c r="B797" s="115"/>
      <c r="C797" s="115"/>
      <c r="D797" s="24"/>
      <c r="E797" s="100"/>
    </row>
    <row r="798" spans="1:5" ht="13.5">
      <c r="A798" s="113" t="s">
        <v>624</v>
      </c>
      <c r="B798" s="115"/>
      <c r="C798" s="115"/>
      <c r="D798" s="24"/>
      <c r="E798" s="100"/>
    </row>
    <row r="799" spans="1:5" ht="13.5">
      <c r="A799" s="113" t="s">
        <v>625</v>
      </c>
      <c r="B799" s="115"/>
      <c r="C799" s="115"/>
      <c r="D799" s="24"/>
      <c r="E799" s="100"/>
    </row>
    <row r="800" spans="1:5" ht="13.5">
      <c r="A800" s="113" t="s">
        <v>626</v>
      </c>
      <c r="B800" s="115">
        <v>14</v>
      </c>
      <c r="C800" s="115"/>
      <c r="D800" s="24">
        <f>C800/B800</f>
        <v>0</v>
      </c>
      <c r="E800" s="100"/>
    </row>
    <row r="801" spans="1:5" ht="13.5">
      <c r="A801" s="113" t="s">
        <v>627</v>
      </c>
      <c r="B801" s="115"/>
      <c r="C801" s="115"/>
      <c r="D801" s="24"/>
      <c r="E801" s="100"/>
    </row>
    <row r="802" spans="1:5" ht="13.5">
      <c r="A802" s="113" t="s">
        <v>628</v>
      </c>
      <c r="B802" s="115"/>
      <c r="C802" s="115"/>
      <c r="D802" s="24"/>
      <c r="E802" s="100"/>
    </row>
    <row r="803" spans="1:5" ht="13.5">
      <c r="A803" s="113" t="s">
        <v>629</v>
      </c>
      <c r="B803" s="115"/>
      <c r="C803" s="115"/>
      <c r="D803" s="24"/>
      <c r="E803" s="100"/>
    </row>
    <row r="804" spans="1:5" ht="13.5">
      <c r="A804" s="113" t="s">
        <v>630</v>
      </c>
      <c r="B804" s="115"/>
      <c r="C804" s="115"/>
      <c r="D804" s="24"/>
      <c r="E804" s="100"/>
    </row>
    <row r="805" spans="1:5" ht="13.5">
      <c r="A805" s="113" t="s">
        <v>631</v>
      </c>
      <c r="B805" s="115"/>
      <c r="C805" s="115"/>
      <c r="D805" s="24"/>
      <c r="E805" s="100"/>
    </row>
    <row r="806" spans="1:5" ht="13.5">
      <c r="A806" s="113" t="s">
        <v>632</v>
      </c>
      <c r="B806" s="115"/>
      <c r="C806" s="115"/>
      <c r="D806" s="24"/>
      <c r="E806" s="100"/>
    </row>
    <row r="807" spans="1:5" ht="13.5">
      <c r="A807" s="113" t="s">
        <v>633</v>
      </c>
      <c r="B807" s="115"/>
      <c r="C807" s="115"/>
      <c r="D807" s="24"/>
      <c r="E807" s="100"/>
    </row>
    <row r="808" spans="1:5" ht="13.5">
      <c r="A808" s="113" t="s">
        <v>634</v>
      </c>
      <c r="B808" s="115"/>
      <c r="C808" s="115"/>
      <c r="D808" s="24"/>
      <c r="E808" s="100"/>
    </row>
    <row r="809" spans="1:5" ht="13.5">
      <c r="A809" s="113" t="s">
        <v>635</v>
      </c>
      <c r="B809" s="115">
        <v>180</v>
      </c>
      <c r="C809" s="115"/>
      <c r="D809" s="24">
        <f>C809/B809</f>
        <v>0</v>
      </c>
      <c r="E809" s="100"/>
    </row>
    <row r="810" spans="1:5" ht="13.5">
      <c r="A810" s="113" t="s">
        <v>636</v>
      </c>
      <c r="B810" s="115">
        <v>149</v>
      </c>
      <c r="C810" s="115"/>
      <c r="D810" s="24">
        <f>C810/B810</f>
        <v>0</v>
      </c>
      <c r="E810" s="100"/>
    </row>
    <row r="811" spans="1:5" ht="13.5">
      <c r="A811" s="113" t="s">
        <v>637</v>
      </c>
      <c r="B811" s="115"/>
      <c r="C811" s="115"/>
      <c r="D811" s="24"/>
      <c r="E811" s="100"/>
    </row>
    <row r="812" spans="1:5" ht="13.5">
      <c r="A812" s="113" t="s">
        <v>638</v>
      </c>
      <c r="B812" s="115"/>
      <c r="C812" s="115"/>
      <c r="D812" s="24"/>
      <c r="E812" s="100"/>
    </row>
    <row r="813" spans="1:5" ht="13.5">
      <c r="A813" s="113" t="s">
        <v>639</v>
      </c>
      <c r="B813" s="115"/>
      <c r="C813" s="115"/>
      <c r="D813" s="24"/>
      <c r="E813" s="100"/>
    </row>
    <row r="814" spans="1:5" ht="13.5">
      <c r="A814" s="113" t="s">
        <v>640</v>
      </c>
      <c r="B814" s="115"/>
      <c r="C814" s="115"/>
      <c r="D814" s="24"/>
      <c r="E814" s="100"/>
    </row>
    <row r="815" spans="1:5" ht="13.5">
      <c r="A815" s="113" t="s">
        <v>641</v>
      </c>
      <c r="B815" s="115"/>
      <c r="C815" s="115"/>
      <c r="D815" s="24"/>
      <c r="E815" s="100"/>
    </row>
    <row r="816" spans="1:5" ht="13.5">
      <c r="A816" s="113" t="s">
        <v>642</v>
      </c>
      <c r="B816" s="115"/>
      <c r="C816" s="115"/>
      <c r="D816" s="24"/>
      <c r="E816" s="100"/>
    </row>
    <row r="817" spans="1:5" ht="13.5">
      <c r="A817" s="113" t="s">
        <v>643</v>
      </c>
      <c r="B817" s="115">
        <v>469</v>
      </c>
      <c r="C817" s="115"/>
      <c r="D817" s="24">
        <f>C817/B817</f>
        <v>0</v>
      </c>
      <c r="E817" s="100"/>
    </row>
    <row r="818" spans="1:5" ht="13.5">
      <c r="A818" s="113" t="s">
        <v>644</v>
      </c>
      <c r="B818" s="115">
        <v>96</v>
      </c>
      <c r="C818" s="115"/>
      <c r="D818" s="24">
        <f>C818/B818</f>
        <v>0</v>
      </c>
      <c r="E818" s="100"/>
    </row>
    <row r="819" spans="1:5" ht="13.5">
      <c r="A819" s="113" t="s">
        <v>645</v>
      </c>
      <c r="B819" s="114">
        <f>SUM(B820:B843)</f>
        <v>0</v>
      </c>
      <c r="C819" s="114">
        <f>SUM(C820:C843)</f>
        <v>0</v>
      </c>
      <c r="D819" s="24"/>
      <c r="E819" s="100"/>
    </row>
    <row r="820" spans="1:5" ht="13.5">
      <c r="A820" s="113" t="s">
        <v>38</v>
      </c>
      <c r="B820" s="115"/>
      <c r="C820" s="115"/>
      <c r="D820" s="24"/>
      <c r="E820" s="100"/>
    </row>
    <row r="821" spans="1:5" ht="13.5">
      <c r="A821" s="113" t="s">
        <v>39</v>
      </c>
      <c r="B821" s="115"/>
      <c r="C821" s="115"/>
      <c r="D821" s="24"/>
      <c r="E821" s="100"/>
    </row>
    <row r="822" spans="1:5" ht="13.5">
      <c r="A822" s="113" t="s">
        <v>40</v>
      </c>
      <c r="B822" s="115"/>
      <c r="C822" s="115"/>
      <c r="D822" s="24"/>
      <c r="E822" s="100"/>
    </row>
    <row r="823" spans="1:5" ht="13.5">
      <c r="A823" s="113" t="s">
        <v>646</v>
      </c>
      <c r="B823" s="115"/>
      <c r="C823" s="115"/>
      <c r="D823" s="24"/>
      <c r="E823" s="100"/>
    </row>
    <row r="824" spans="1:5" ht="13.5">
      <c r="A824" s="113" t="s">
        <v>647</v>
      </c>
      <c r="B824" s="115"/>
      <c r="C824" s="115"/>
      <c r="D824" s="24"/>
      <c r="E824" s="100"/>
    </row>
    <row r="825" spans="1:5" ht="13.5">
      <c r="A825" s="113" t="s">
        <v>648</v>
      </c>
      <c r="B825" s="115"/>
      <c r="C825" s="115"/>
      <c r="D825" s="24"/>
      <c r="E825" s="100"/>
    </row>
    <row r="826" spans="1:5" ht="13.5">
      <c r="A826" s="113" t="s">
        <v>649</v>
      </c>
      <c r="B826" s="115"/>
      <c r="C826" s="115"/>
      <c r="D826" s="24"/>
      <c r="E826" s="100"/>
    </row>
    <row r="827" spans="1:5" ht="13.5">
      <c r="A827" s="113" t="s">
        <v>650</v>
      </c>
      <c r="B827" s="115"/>
      <c r="C827" s="115"/>
      <c r="D827" s="24"/>
      <c r="E827" s="100"/>
    </row>
    <row r="828" spans="1:5" ht="13.5">
      <c r="A828" s="113" t="s">
        <v>651</v>
      </c>
      <c r="B828" s="115"/>
      <c r="C828" s="115"/>
      <c r="D828" s="24"/>
      <c r="E828" s="100"/>
    </row>
    <row r="829" spans="1:5" ht="13.5">
      <c r="A829" s="113" t="s">
        <v>652</v>
      </c>
      <c r="B829" s="115"/>
      <c r="C829" s="115"/>
      <c r="D829" s="24"/>
      <c r="E829" s="100"/>
    </row>
    <row r="830" spans="1:5" ht="13.5">
      <c r="A830" s="113" t="s">
        <v>653</v>
      </c>
      <c r="B830" s="115"/>
      <c r="C830" s="115"/>
      <c r="D830" s="24"/>
      <c r="E830" s="100"/>
    </row>
    <row r="831" spans="1:5" ht="13.5">
      <c r="A831" s="113" t="s">
        <v>654</v>
      </c>
      <c r="B831" s="115"/>
      <c r="C831" s="115"/>
      <c r="D831" s="24"/>
      <c r="E831" s="100"/>
    </row>
    <row r="832" spans="1:5" ht="13.5">
      <c r="A832" s="113" t="s">
        <v>655</v>
      </c>
      <c r="B832" s="115"/>
      <c r="C832" s="115"/>
      <c r="D832" s="24"/>
      <c r="E832" s="100"/>
    </row>
    <row r="833" spans="1:5" ht="13.5">
      <c r="A833" s="113" t="s">
        <v>656</v>
      </c>
      <c r="B833" s="115"/>
      <c r="C833" s="115"/>
      <c r="D833" s="24"/>
      <c r="E833" s="100"/>
    </row>
    <row r="834" spans="1:5" ht="13.5">
      <c r="A834" s="113" t="s">
        <v>657</v>
      </c>
      <c r="B834" s="115"/>
      <c r="C834" s="115"/>
      <c r="D834" s="24"/>
      <c r="E834" s="100"/>
    </row>
    <row r="835" spans="1:5" ht="13.5">
      <c r="A835" s="113" t="s">
        <v>658</v>
      </c>
      <c r="B835" s="115"/>
      <c r="C835" s="115"/>
      <c r="D835" s="24"/>
      <c r="E835" s="100"/>
    </row>
    <row r="836" spans="1:5" ht="13.5">
      <c r="A836" s="113" t="s">
        <v>659</v>
      </c>
      <c r="B836" s="115"/>
      <c r="C836" s="115"/>
      <c r="D836" s="24"/>
      <c r="E836" s="100"/>
    </row>
    <row r="837" spans="1:5" ht="13.5">
      <c r="A837" s="113" t="s">
        <v>660</v>
      </c>
      <c r="B837" s="115"/>
      <c r="C837" s="115"/>
      <c r="D837" s="24"/>
      <c r="E837" s="100"/>
    </row>
    <row r="838" spans="1:5" ht="13.5">
      <c r="A838" s="113" t="s">
        <v>661</v>
      </c>
      <c r="B838" s="115"/>
      <c r="C838" s="115"/>
      <c r="D838" s="24"/>
      <c r="E838" s="100"/>
    </row>
    <row r="839" spans="1:5" ht="13.5">
      <c r="A839" s="113" t="s">
        <v>662</v>
      </c>
      <c r="B839" s="115"/>
      <c r="C839" s="115"/>
      <c r="D839" s="24"/>
      <c r="E839" s="100"/>
    </row>
    <row r="840" spans="1:5" ht="13.5">
      <c r="A840" s="113" t="s">
        <v>663</v>
      </c>
      <c r="B840" s="115"/>
      <c r="C840" s="115"/>
      <c r="D840" s="24"/>
      <c r="E840" s="100"/>
    </row>
    <row r="841" spans="1:5" ht="13.5">
      <c r="A841" s="113" t="s">
        <v>664</v>
      </c>
      <c r="B841" s="115"/>
      <c r="C841" s="115"/>
      <c r="D841" s="24"/>
      <c r="E841" s="100"/>
    </row>
    <row r="842" spans="1:5" ht="13.5">
      <c r="A842" s="113" t="s">
        <v>630</v>
      </c>
      <c r="B842" s="115"/>
      <c r="C842" s="115"/>
      <c r="D842" s="24"/>
      <c r="E842" s="100"/>
    </row>
    <row r="843" spans="1:5" ht="13.5">
      <c r="A843" s="113" t="s">
        <v>665</v>
      </c>
      <c r="B843" s="115"/>
      <c r="C843" s="115"/>
      <c r="D843" s="24"/>
      <c r="E843" s="100"/>
    </row>
    <row r="844" spans="1:5" ht="13.5">
      <c r="A844" s="113" t="s">
        <v>666</v>
      </c>
      <c r="B844" s="114">
        <f>SUM(B845:B871)</f>
        <v>0</v>
      </c>
      <c r="C844" s="114">
        <f>SUM(C845:C871)</f>
        <v>0</v>
      </c>
      <c r="D844" s="24"/>
      <c r="E844" s="100"/>
    </row>
    <row r="845" spans="1:5" ht="13.5">
      <c r="A845" s="113" t="s">
        <v>38</v>
      </c>
      <c r="B845" s="115"/>
      <c r="C845" s="115"/>
      <c r="D845" s="24"/>
      <c r="E845" s="100"/>
    </row>
    <row r="846" spans="1:5" ht="13.5">
      <c r="A846" s="113" t="s">
        <v>39</v>
      </c>
      <c r="B846" s="115"/>
      <c r="C846" s="115"/>
      <c r="D846" s="24"/>
      <c r="E846" s="100"/>
    </row>
    <row r="847" spans="1:5" ht="13.5">
      <c r="A847" s="113" t="s">
        <v>40</v>
      </c>
      <c r="B847" s="115"/>
      <c r="C847" s="115"/>
      <c r="D847" s="24"/>
      <c r="E847" s="100"/>
    </row>
    <row r="848" spans="1:5" ht="13.5">
      <c r="A848" s="113" t="s">
        <v>667</v>
      </c>
      <c r="B848" s="115"/>
      <c r="C848" s="115"/>
      <c r="D848" s="24"/>
      <c r="E848" s="100"/>
    </row>
    <row r="849" spans="1:5" ht="13.5">
      <c r="A849" s="113" t="s">
        <v>668</v>
      </c>
      <c r="B849" s="115"/>
      <c r="C849" s="115"/>
      <c r="D849" s="24"/>
      <c r="E849" s="100"/>
    </row>
    <row r="850" spans="1:5" ht="13.5">
      <c r="A850" s="113" t="s">
        <v>669</v>
      </c>
      <c r="B850" s="115"/>
      <c r="C850" s="115"/>
      <c r="D850" s="24"/>
      <c r="E850" s="100"/>
    </row>
    <row r="851" spans="1:5" ht="13.5">
      <c r="A851" s="113" t="s">
        <v>670</v>
      </c>
      <c r="B851" s="115"/>
      <c r="C851" s="115"/>
      <c r="D851" s="24"/>
      <c r="E851" s="100"/>
    </row>
    <row r="852" spans="1:5" ht="13.5">
      <c r="A852" s="113" t="s">
        <v>671</v>
      </c>
      <c r="B852" s="115"/>
      <c r="C852" s="115"/>
      <c r="D852" s="24"/>
      <c r="E852" s="100"/>
    </row>
    <row r="853" spans="1:5" ht="13.5">
      <c r="A853" s="113" t="s">
        <v>672</v>
      </c>
      <c r="B853" s="115"/>
      <c r="C853" s="115"/>
      <c r="D853" s="24"/>
      <c r="E853" s="100"/>
    </row>
    <row r="854" spans="1:5" ht="13.5">
      <c r="A854" s="113" t="s">
        <v>673</v>
      </c>
      <c r="B854" s="115"/>
      <c r="C854" s="115"/>
      <c r="D854" s="24"/>
      <c r="E854" s="100"/>
    </row>
    <row r="855" spans="1:5" ht="13.5">
      <c r="A855" s="113" t="s">
        <v>674</v>
      </c>
      <c r="B855" s="115"/>
      <c r="C855" s="115"/>
      <c r="D855" s="24"/>
      <c r="E855" s="100"/>
    </row>
    <row r="856" spans="1:5" ht="13.5">
      <c r="A856" s="113" t="s">
        <v>675</v>
      </c>
      <c r="B856" s="115"/>
      <c r="C856" s="115"/>
      <c r="D856" s="24"/>
      <c r="E856" s="100"/>
    </row>
    <row r="857" spans="1:5" ht="13.5">
      <c r="A857" s="113" t="s">
        <v>676</v>
      </c>
      <c r="B857" s="115"/>
      <c r="C857" s="115"/>
      <c r="D857" s="24"/>
      <c r="E857" s="100"/>
    </row>
    <row r="858" spans="1:5" ht="13.5">
      <c r="A858" s="113" t="s">
        <v>677</v>
      </c>
      <c r="B858" s="115"/>
      <c r="C858" s="115"/>
      <c r="D858" s="24"/>
      <c r="E858" s="100"/>
    </row>
    <row r="859" spans="1:5" ht="13.5">
      <c r="A859" s="113" t="s">
        <v>678</v>
      </c>
      <c r="B859" s="115"/>
      <c r="C859" s="115"/>
      <c r="D859" s="24"/>
      <c r="E859" s="100"/>
    </row>
    <row r="860" spans="1:5" ht="13.5">
      <c r="A860" s="113" t="s">
        <v>679</v>
      </c>
      <c r="B860" s="115"/>
      <c r="C860" s="115"/>
      <c r="D860" s="24"/>
      <c r="E860" s="100"/>
    </row>
    <row r="861" spans="1:5" ht="13.5">
      <c r="A861" s="113" t="s">
        <v>680</v>
      </c>
      <c r="B861" s="115"/>
      <c r="C861" s="115"/>
      <c r="D861" s="24"/>
      <c r="E861" s="100"/>
    </row>
    <row r="862" spans="1:5" ht="13.5">
      <c r="A862" s="113" t="s">
        <v>681</v>
      </c>
      <c r="B862" s="115"/>
      <c r="C862" s="115"/>
      <c r="D862" s="24"/>
      <c r="E862" s="100"/>
    </row>
    <row r="863" spans="1:5" ht="13.5">
      <c r="A863" s="113" t="s">
        <v>682</v>
      </c>
      <c r="B863" s="115"/>
      <c r="C863" s="115"/>
      <c r="D863" s="24"/>
      <c r="E863" s="100"/>
    </row>
    <row r="864" spans="1:5" ht="13.5">
      <c r="A864" s="113" t="s">
        <v>683</v>
      </c>
      <c r="B864" s="115"/>
      <c r="C864" s="115"/>
      <c r="D864" s="24"/>
      <c r="E864" s="100"/>
    </row>
    <row r="865" spans="1:5" ht="13.5">
      <c r="A865" s="113" t="s">
        <v>684</v>
      </c>
      <c r="B865" s="115"/>
      <c r="C865" s="115"/>
      <c r="D865" s="24"/>
      <c r="E865" s="100"/>
    </row>
    <row r="866" spans="1:5" ht="13.5">
      <c r="A866" s="113" t="s">
        <v>658</v>
      </c>
      <c r="B866" s="115"/>
      <c r="C866" s="115"/>
      <c r="D866" s="24"/>
      <c r="E866" s="100"/>
    </row>
    <row r="867" spans="1:5" ht="13.5">
      <c r="A867" s="113" t="s">
        <v>685</v>
      </c>
      <c r="B867" s="115"/>
      <c r="C867" s="115"/>
      <c r="D867" s="24"/>
      <c r="E867" s="100"/>
    </row>
    <row r="868" spans="1:5" ht="13.5">
      <c r="A868" s="113" t="s">
        <v>686</v>
      </c>
      <c r="B868" s="115"/>
      <c r="C868" s="115"/>
      <c r="D868" s="24"/>
      <c r="E868" s="100"/>
    </row>
    <row r="869" spans="1:5" ht="13.5">
      <c r="A869" s="113" t="s">
        <v>687</v>
      </c>
      <c r="B869" s="115"/>
      <c r="C869" s="115"/>
      <c r="D869" s="24"/>
      <c r="E869" s="100"/>
    </row>
    <row r="870" spans="1:5" ht="13.5">
      <c r="A870" s="113" t="s">
        <v>688</v>
      </c>
      <c r="B870" s="115"/>
      <c r="C870" s="115"/>
      <c r="D870" s="24"/>
      <c r="E870" s="100"/>
    </row>
    <row r="871" spans="1:5" ht="13.5">
      <c r="A871" s="113" t="s">
        <v>689</v>
      </c>
      <c r="B871" s="115"/>
      <c r="C871" s="115"/>
      <c r="D871" s="24"/>
      <c r="E871" s="100"/>
    </row>
    <row r="872" spans="1:5" ht="13.5">
      <c r="A872" s="113" t="s">
        <v>690</v>
      </c>
      <c r="B872" s="114">
        <f>SUM(B873:B882)</f>
        <v>0</v>
      </c>
      <c r="C872" s="114">
        <f>SUM(C873:C882)</f>
        <v>0</v>
      </c>
      <c r="D872" s="24"/>
      <c r="E872" s="100"/>
    </row>
    <row r="873" spans="1:5" ht="13.5">
      <c r="A873" s="113" t="s">
        <v>38</v>
      </c>
      <c r="B873" s="115"/>
      <c r="C873" s="115"/>
      <c r="D873" s="24"/>
      <c r="E873" s="100"/>
    </row>
    <row r="874" spans="1:5" ht="13.5">
      <c r="A874" s="113" t="s">
        <v>39</v>
      </c>
      <c r="B874" s="115"/>
      <c r="C874" s="115"/>
      <c r="D874" s="24"/>
      <c r="E874" s="100"/>
    </row>
    <row r="875" spans="1:5" ht="13.5">
      <c r="A875" s="113" t="s">
        <v>40</v>
      </c>
      <c r="B875" s="115"/>
      <c r="C875" s="115"/>
      <c r="D875" s="24"/>
      <c r="E875" s="100"/>
    </row>
    <row r="876" spans="1:5" ht="13.5">
      <c r="A876" s="113" t="s">
        <v>691</v>
      </c>
      <c r="B876" s="115"/>
      <c r="C876" s="115"/>
      <c r="D876" s="24"/>
      <c r="E876" s="100"/>
    </row>
    <row r="877" spans="1:5" ht="13.5">
      <c r="A877" s="113" t="s">
        <v>692</v>
      </c>
      <c r="B877" s="115"/>
      <c r="C877" s="115"/>
      <c r="D877" s="24"/>
      <c r="E877" s="100"/>
    </row>
    <row r="878" spans="1:5" ht="13.5">
      <c r="A878" s="113" t="s">
        <v>693</v>
      </c>
      <c r="B878" s="115"/>
      <c r="C878" s="115"/>
      <c r="D878" s="24"/>
      <c r="E878" s="100"/>
    </row>
    <row r="879" spans="1:5" ht="13.5">
      <c r="A879" s="113" t="s">
        <v>694</v>
      </c>
      <c r="B879" s="115"/>
      <c r="C879" s="115"/>
      <c r="D879" s="24"/>
      <c r="E879" s="100"/>
    </row>
    <row r="880" spans="1:5" ht="13.5">
      <c r="A880" s="113" t="s">
        <v>695</v>
      </c>
      <c r="B880" s="115"/>
      <c r="C880" s="115"/>
      <c r="D880" s="24"/>
      <c r="E880" s="100"/>
    </row>
    <row r="881" spans="1:5" ht="13.5">
      <c r="A881" s="113" t="s">
        <v>696</v>
      </c>
      <c r="B881" s="115"/>
      <c r="C881" s="115"/>
      <c r="D881" s="24"/>
      <c r="E881" s="100"/>
    </row>
    <row r="882" spans="1:5" ht="13.5">
      <c r="A882" s="113" t="s">
        <v>697</v>
      </c>
      <c r="B882" s="115"/>
      <c r="C882" s="115"/>
      <c r="D882" s="24"/>
      <c r="E882" s="100"/>
    </row>
    <row r="883" spans="1:5" ht="13.5">
      <c r="A883" s="98" t="s">
        <v>698</v>
      </c>
      <c r="B883" s="114">
        <f>SUM(B884:B889)</f>
        <v>125</v>
      </c>
      <c r="C883" s="114">
        <f>SUM(C884:C889)</f>
        <v>18</v>
      </c>
      <c r="D883" s="24">
        <f>C883/B883</f>
        <v>0.144</v>
      </c>
      <c r="E883" s="100"/>
    </row>
    <row r="884" spans="1:5" ht="13.5">
      <c r="A884" s="98" t="s">
        <v>699</v>
      </c>
      <c r="B884" s="115">
        <v>45</v>
      </c>
      <c r="C884" s="115"/>
      <c r="D884" s="24">
        <f>C884/B884</f>
        <v>0</v>
      </c>
      <c r="E884" s="100"/>
    </row>
    <row r="885" spans="1:5" ht="13.5">
      <c r="A885" s="113" t="s">
        <v>700</v>
      </c>
      <c r="B885" s="115"/>
      <c r="C885" s="115"/>
      <c r="D885" s="24"/>
      <c r="E885" s="100"/>
    </row>
    <row r="886" spans="1:5" ht="13.5">
      <c r="A886" s="98" t="s">
        <v>701</v>
      </c>
      <c r="B886" s="115">
        <v>79</v>
      </c>
      <c r="C886" s="115">
        <v>18</v>
      </c>
      <c r="D886" s="24">
        <f>C886/B886</f>
        <v>0.22784810126582278</v>
      </c>
      <c r="E886" s="100"/>
    </row>
    <row r="887" spans="1:5" ht="13.5">
      <c r="A887" s="113" t="s">
        <v>702</v>
      </c>
      <c r="B887" s="115"/>
      <c r="C887" s="115"/>
      <c r="D887" s="24"/>
      <c r="E887" s="100"/>
    </row>
    <row r="888" spans="1:5" ht="13.5">
      <c r="A888" s="113" t="s">
        <v>703</v>
      </c>
      <c r="B888" s="115"/>
      <c r="C888" s="115"/>
      <c r="D888" s="24"/>
      <c r="E888" s="100"/>
    </row>
    <row r="889" spans="1:5" ht="13.5">
      <c r="A889" s="98" t="s">
        <v>704</v>
      </c>
      <c r="B889" s="115">
        <v>1</v>
      </c>
      <c r="C889" s="115"/>
      <c r="D889" s="24">
        <f>C889/B889</f>
        <v>0</v>
      </c>
      <c r="E889" s="100"/>
    </row>
    <row r="890" spans="1:5" ht="13.5">
      <c r="A890" s="113" t="s">
        <v>705</v>
      </c>
      <c r="B890" s="114">
        <f>SUM(B891:B896)</f>
        <v>0</v>
      </c>
      <c r="C890" s="114">
        <f>SUM(C891:C896)</f>
        <v>0</v>
      </c>
      <c r="D890" s="24"/>
      <c r="E890" s="100"/>
    </row>
    <row r="891" spans="1:5" ht="13.5">
      <c r="A891" s="113" t="s">
        <v>706</v>
      </c>
      <c r="B891" s="115"/>
      <c r="C891" s="115"/>
      <c r="D891" s="24"/>
      <c r="E891" s="100"/>
    </row>
    <row r="892" spans="1:5" ht="13.5">
      <c r="A892" s="113" t="s">
        <v>707</v>
      </c>
      <c r="B892" s="115"/>
      <c r="C892" s="115"/>
      <c r="D892" s="24"/>
      <c r="E892" s="100"/>
    </row>
    <row r="893" spans="1:5" ht="13.5">
      <c r="A893" s="113" t="s">
        <v>708</v>
      </c>
      <c r="B893" s="115"/>
      <c r="C893" s="115"/>
      <c r="D893" s="24"/>
      <c r="E893" s="100"/>
    </row>
    <row r="894" spans="1:5" ht="13.5">
      <c r="A894" s="113" t="s">
        <v>709</v>
      </c>
      <c r="B894" s="115"/>
      <c r="C894" s="115"/>
      <c r="D894" s="24"/>
      <c r="E894" s="100"/>
    </row>
    <row r="895" spans="1:5" ht="13.5">
      <c r="A895" s="113" t="s">
        <v>710</v>
      </c>
      <c r="B895" s="115"/>
      <c r="C895" s="115"/>
      <c r="D895" s="24"/>
      <c r="E895" s="100"/>
    </row>
    <row r="896" spans="1:5" ht="13.5">
      <c r="A896" s="113" t="s">
        <v>711</v>
      </c>
      <c r="B896" s="115"/>
      <c r="C896" s="115"/>
      <c r="D896" s="24"/>
      <c r="E896" s="100"/>
    </row>
    <row r="897" spans="1:5" ht="13.5">
      <c r="A897" s="113" t="s">
        <v>712</v>
      </c>
      <c r="B897" s="114">
        <f>SUM(B898:B899)</f>
        <v>0</v>
      </c>
      <c r="C897" s="114">
        <f>SUM(C898:C899)</f>
        <v>0</v>
      </c>
      <c r="D897" s="24"/>
      <c r="E897" s="100"/>
    </row>
    <row r="898" spans="1:5" ht="13.5">
      <c r="A898" s="113" t="s">
        <v>713</v>
      </c>
      <c r="B898" s="115"/>
      <c r="C898" s="115"/>
      <c r="D898" s="24"/>
      <c r="E898" s="100"/>
    </row>
    <row r="899" spans="1:5" ht="13.5">
      <c r="A899" s="113" t="s">
        <v>714</v>
      </c>
      <c r="B899" s="115"/>
      <c r="C899" s="115"/>
      <c r="D899" s="24"/>
      <c r="E899" s="100"/>
    </row>
    <row r="900" spans="1:5" ht="13.5">
      <c r="A900" s="113" t="s">
        <v>715</v>
      </c>
      <c r="B900" s="114">
        <f>SUM(B901:B902)</f>
        <v>0</v>
      </c>
      <c r="C900" s="114">
        <f>SUM(C901:C902)</f>
        <v>0</v>
      </c>
      <c r="D900" s="24"/>
      <c r="E900" s="100"/>
    </row>
    <row r="901" spans="1:5" ht="13.5">
      <c r="A901" s="113" t="s">
        <v>716</v>
      </c>
      <c r="B901" s="115"/>
      <c r="C901" s="115"/>
      <c r="D901" s="24"/>
      <c r="E901" s="100"/>
    </row>
    <row r="902" spans="1:5" ht="13.5">
      <c r="A902" s="113" t="s">
        <v>717</v>
      </c>
      <c r="B902" s="115"/>
      <c r="C902" s="115"/>
      <c r="D902" s="24"/>
      <c r="E902" s="100"/>
    </row>
    <row r="903" spans="1:5" ht="13.5">
      <c r="A903" s="40" t="s">
        <v>718</v>
      </c>
      <c r="B903" s="115">
        <f>SUM(B904,B927,B937,B947,B952,B959,B964)</f>
        <v>0</v>
      </c>
      <c r="C903" s="115">
        <f>SUM(C904,C927,C937,C947,C952,C959,C964)</f>
        <v>0</v>
      </c>
      <c r="D903" s="24"/>
      <c r="E903" s="100"/>
    </row>
    <row r="904" spans="1:5" ht="13.5">
      <c r="A904" s="98" t="s">
        <v>719</v>
      </c>
      <c r="B904" s="114">
        <f>SUM(B905:B926)</f>
        <v>0</v>
      </c>
      <c r="C904" s="114">
        <f>SUM(C905:C926)</f>
        <v>0</v>
      </c>
      <c r="D904" s="24"/>
      <c r="E904" s="100"/>
    </row>
    <row r="905" spans="1:5" ht="13.5">
      <c r="A905" s="113" t="s">
        <v>38</v>
      </c>
      <c r="B905" s="115"/>
      <c r="C905" s="115"/>
      <c r="D905" s="24"/>
      <c r="E905" s="100"/>
    </row>
    <row r="906" spans="1:5" ht="13.5">
      <c r="A906" s="113" t="s">
        <v>39</v>
      </c>
      <c r="B906" s="115"/>
      <c r="C906" s="115"/>
      <c r="D906" s="24"/>
      <c r="E906" s="100"/>
    </row>
    <row r="907" spans="1:5" ht="13.5">
      <c r="A907" s="113" t="s">
        <v>40</v>
      </c>
      <c r="B907" s="115"/>
      <c r="C907" s="115"/>
      <c r="D907" s="24"/>
      <c r="E907" s="100"/>
    </row>
    <row r="908" spans="1:5" ht="13.5">
      <c r="A908" s="98" t="s">
        <v>720</v>
      </c>
      <c r="B908" s="115"/>
      <c r="C908" s="115"/>
      <c r="D908" s="24"/>
      <c r="E908" s="100"/>
    </row>
    <row r="909" spans="1:5" ht="13.5">
      <c r="A909" s="113" t="s">
        <v>721</v>
      </c>
      <c r="B909" s="115"/>
      <c r="C909" s="115"/>
      <c r="D909" s="24"/>
      <c r="E909" s="100"/>
    </row>
    <row r="910" spans="1:5" ht="13.5">
      <c r="A910" s="113" t="s">
        <v>722</v>
      </c>
      <c r="B910" s="115"/>
      <c r="C910" s="115"/>
      <c r="D910" s="24"/>
      <c r="E910" s="100"/>
    </row>
    <row r="911" spans="1:5" ht="13.5">
      <c r="A911" s="113" t="s">
        <v>723</v>
      </c>
      <c r="B911" s="115"/>
      <c r="C911" s="115"/>
      <c r="D911" s="24"/>
      <c r="E911" s="100"/>
    </row>
    <row r="912" spans="1:5" ht="13.5">
      <c r="A912" s="113" t="s">
        <v>724</v>
      </c>
      <c r="B912" s="115"/>
      <c r="C912" s="115"/>
      <c r="D912" s="24"/>
      <c r="E912" s="100"/>
    </row>
    <row r="913" spans="1:5" ht="13.5">
      <c r="A913" s="113" t="s">
        <v>725</v>
      </c>
      <c r="B913" s="115"/>
      <c r="C913" s="115"/>
      <c r="D913" s="24"/>
      <c r="E913" s="100"/>
    </row>
    <row r="914" spans="1:5" ht="13.5">
      <c r="A914" s="113" t="s">
        <v>726</v>
      </c>
      <c r="B914" s="115"/>
      <c r="C914" s="115"/>
      <c r="D914" s="24"/>
      <c r="E914" s="100"/>
    </row>
    <row r="915" spans="1:5" ht="13.5">
      <c r="A915" s="113" t="s">
        <v>727</v>
      </c>
      <c r="B915" s="115"/>
      <c r="C915" s="115"/>
      <c r="D915" s="24"/>
      <c r="E915" s="100"/>
    </row>
    <row r="916" spans="1:5" ht="13.5">
      <c r="A916" s="113" t="s">
        <v>728</v>
      </c>
      <c r="B916" s="115"/>
      <c r="C916" s="115"/>
      <c r="D916" s="24"/>
      <c r="E916" s="100"/>
    </row>
    <row r="917" spans="1:5" ht="13.5">
      <c r="A917" s="113" t="s">
        <v>729</v>
      </c>
      <c r="B917" s="115"/>
      <c r="C917" s="115"/>
      <c r="D917" s="24"/>
      <c r="E917" s="100"/>
    </row>
    <row r="918" spans="1:5" ht="13.5">
      <c r="A918" s="113" t="s">
        <v>730</v>
      </c>
      <c r="B918" s="115"/>
      <c r="C918" s="115"/>
      <c r="D918" s="24"/>
      <c r="E918" s="100"/>
    </row>
    <row r="919" spans="1:5" ht="13.5">
      <c r="A919" s="113" t="s">
        <v>731</v>
      </c>
      <c r="B919" s="115"/>
      <c r="C919" s="115"/>
      <c r="D919" s="24"/>
      <c r="E919" s="100"/>
    </row>
    <row r="920" spans="1:5" ht="13.5">
      <c r="A920" s="113" t="s">
        <v>732</v>
      </c>
      <c r="B920" s="115"/>
      <c r="C920" s="115"/>
      <c r="D920" s="24"/>
      <c r="E920" s="100"/>
    </row>
    <row r="921" spans="1:5" ht="13.5">
      <c r="A921" s="113" t="s">
        <v>733</v>
      </c>
      <c r="B921" s="115"/>
      <c r="C921" s="115"/>
      <c r="D921" s="24"/>
      <c r="E921" s="100"/>
    </row>
    <row r="922" spans="1:5" ht="13.5">
      <c r="A922" s="113" t="s">
        <v>734</v>
      </c>
      <c r="B922" s="115"/>
      <c r="C922" s="115"/>
      <c r="D922" s="24"/>
      <c r="E922" s="100"/>
    </row>
    <row r="923" spans="1:5" ht="13.5">
      <c r="A923" s="113" t="s">
        <v>735</v>
      </c>
      <c r="B923" s="115"/>
      <c r="C923" s="115"/>
      <c r="D923" s="24"/>
      <c r="E923" s="100"/>
    </row>
    <row r="924" spans="1:5" ht="13.5">
      <c r="A924" s="113" t="s">
        <v>736</v>
      </c>
      <c r="B924" s="115"/>
      <c r="C924" s="115"/>
      <c r="D924" s="24"/>
      <c r="E924" s="100"/>
    </row>
    <row r="925" spans="1:5" ht="13.5">
      <c r="A925" s="113" t="s">
        <v>737</v>
      </c>
      <c r="B925" s="115"/>
      <c r="C925" s="115"/>
      <c r="D925" s="24"/>
      <c r="E925" s="100"/>
    </row>
    <row r="926" spans="1:5" ht="13.5">
      <c r="A926" s="113" t="s">
        <v>738</v>
      </c>
      <c r="B926" s="115"/>
      <c r="C926" s="115"/>
      <c r="D926" s="24"/>
      <c r="E926" s="100"/>
    </row>
    <row r="927" spans="1:5" ht="13.5">
      <c r="A927" s="113" t="s">
        <v>739</v>
      </c>
      <c r="B927" s="114">
        <f>SUM(B928:B936)</f>
        <v>0</v>
      </c>
      <c r="C927" s="114">
        <f>SUM(C928:C936)</f>
        <v>0</v>
      </c>
      <c r="D927" s="24"/>
      <c r="E927" s="100"/>
    </row>
    <row r="928" spans="1:5" ht="13.5">
      <c r="A928" s="113" t="s">
        <v>38</v>
      </c>
      <c r="B928" s="115"/>
      <c r="C928" s="115"/>
      <c r="D928" s="24"/>
      <c r="E928" s="100"/>
    </row>
    <row r="929" spans="1:5" ht="13.5">
      <c r="A929" s="113" t="s">
        <v>39</v>
      </c>
      <c r="B929" s="115"/>
      <c r="C929" s="115"/>
      <c r="D929" s="24"/>
      <c r="E929" s="100"/>
    </row>
    <row r="930" spans="1:5" ht="13.5">
      <c r="A930" s="113" t="s">
        <v>40</v>
      </c>
      <c r="B930" s="115"/>
      <c r="C930" s="115"/>
      <c r="D930" s="24"/>
      <c r="E930" s="100"/>
    </row>
    <row r="931" spans="1:5" ht="13.5">
      <c r="A931" s="113" t="s">
        <v>740</v>
      </c>
      <c r="B931" s="115"/>
      <c r="C931" s="115"/>
      <c r="D931" s="24"/>
      <c r="E931" s="100"/>
    </row>
    <row r="932" spans="1:5" ht="13.5">
      <c r="A932" s="113" t="s">
        <v>741</v>
      </c>
      <c r="B932" s="115"/>
      <c r="C932" s="115"/>
      <c r="D932" s="24"/>
      <c r="E932" s="100"/>
    </row>
    <row r="933" spans="1:5" ht="13.5">
      <c r="A933" s="113" t="s">
        <v>742</v>
      </c>
      <c r="B933" s="115"/>
      <c r="C933" s="115"/>
      <c r="D933" s="24"/>
      <c r="E933" s="100"/>
    </row>
    <row r="934" spans="1:5" ht="13.5">
      <c r="A934" s="113" t="s">
        <v>743</v>
      </c>
      <c r="B934" s="115"/>
      <c r="C934" s="115"/>
      <c r="D934" s="24"/>
      <c r="E934" s="100"/>
    </row>
    <row r="935" spans="1:5" ht="13.5">
      <c r="A935" s="113" t="s">
        <v>744</v>
      </c>
      <c r="B935" s="115"/>
      <c r="C935" s="115"/>
      <c r="D935" s="24"/>
      <c r="E935" s="100"/>
    </row>
    <row r="936" spans="1:5" ht="13.5">
      <c r="A936" s="113" t="s">
        <v>745</v>
      </c>
      <c r="B936" s="115"/>
      <c r="C936" s="115"/>
      <c r="D936" s="24"/>
      <c r="E936" s="100"/>
    </row>
    <row r="937" spans="1:5" ht="13.5">
      <c r="A937" s="113" t="s">
        <v>746</v>
      </c>
      <c r="B937" s="114">
        <f>SUM(B938:B946)</f>
        <v>0</v>
      </c>
      <c r="C937" s="114">
        <f>SUM(C938:C946)</f>
        <v>0</v>
      </c>
      <c r="D937" s="24"/>
      <c r="E937" s="100"/>
    </row>
    <row r="938" spans="1:5" ht="13.5">
      <c r="A938" s="113" t="s">
        <v>38</v>
      </c>
      <c r="B938" s="115"/>
      <c r="C938" s="115"/>
      <c r="D938" s="24"/>
      <c r="E938" s="100"/>
    </row>
    <row r="939" spans="1:5" ht="13.5">
      <c r="A939" s="113" t="s">
        <v>39</v>
      </c>
      <c r="B939" s="115"/>
      <c r="C939" s="115"/>
      <c r="D939" s="24"/>
      <c r="E939" s="100"/>
    </row>
    <row r="940" spans="1:5" ht="13.5">
      <c r="A940" s="113" t="s">
        <v>40</v>
      </c>
      <c r="B940" s="115"/>
      <c r="C940" s="115"/>
      <c r="D940" s="24"/>
      <c r="E940" s="100"/>
    </row>
    <row r="941" spans="1:5" ht="13.5">
      <c r="A941" s="113" t="s">
        <v>747</v>
      </c>
      <c r="B941" s="115"/>
      <c r="C941" s="115"/>
      <c r="D941" s="24"/>
      <c r="E941" s="100"/>
    </row>
    <row r="942" spans="1:5" ht="13.5">
      <c r="A942" s="113" t="s">
        <v>748</v>
      </c>
      <c r="B942" s="115"/>
      <c r="C942" s="115"/>
      <c r="D942" s="24"/>
      <c r="E942" s="100"/>
    </row>
    <row r="943" spans="1:5" ht="13.5">
      <c r="A943" s="113" t="s">
        <v>749</v>
      </c>
      <c r="B943" s="115"/>
      <c r="C943" s="115"/>
      <c r="D943" s="24"/>
      <c r="E943" s="100"/>
    </row>
    <row r="944" spans="1:5" ht="13.5">
      <c r="A944" s="113" t="s">
        <v>750</v>
      </c>
      <c r="B944" s="115"/>
      <c r="C944" s="115"/>
      <c r="D944" s="24"/>
      <c r="E944" s="100"/>
    </row>
    <row r="945" spans="1:5" ht="13.5">
      <c r="A945" s="113" t="s">
        <v>751</v>
      </c>
      <c r="B945" s="115"/>
      <c r="C945" s="115"/>
      <c r="D945" s="24"/>
      <c r="E945" s="100"/>
    </row>
    <row r="946" spans="1:5" ht="13.5">
      <c r="A946" s="113" t="s">
        <v>752</v>
      </c>
      <c r="B946" s="115"/>
      <c r="C946" s="115"/>
      <c r="D946" s="24"/>
      <c r="E946" s="100"/>
    </row>
    <row r="947" spans="1:5" ht="13.5">
      <c r="A947" s="113" t="s">
        <v>753</v>
      </c>
      <c r="B947" s="114">
        <f>SUM(B948:B951)</f>
        <v>0</v>
      </c>
      <c r="C947" s="114">
        <f>SUM(C948:C951)</f>
        <v>0</v>
      </c>
      <c r="D947" s="24"/>
      <c r="E947" s="100"/>
    </row>
    <row r="948" spans="1:5" ht="13.5">
      <c r="A948" s="113" t="s">
        <v>754</v>
      </c>
      <c r="B948" s="115"/>
      <c r="C948" s="115"/>
      <c r="D948" s="24"/>
      <c r="E948" s="100"/>
    </row>
    <row r="949" spans="1:5" ht="13.5">
      <c r="A949" s="113" t="s">
        <v>755</v>
      </c>
      <c r="B949" s="115"/>
      <c r="C949" s="115"/>
      <c r="D949" s="24"/>
      <c r="E949" s="100"/>
    </row>
    <row r="950" spans="1:5" ht="13.5">
      <c r="A950" s="113" t="s">
        <v>756</v>
      </c>
      <c r="B950" s="115"/>
      <c r="C950" s="115"/>
      <c r="D950" s="24"/>
      <c r="E950" s="100"/>
    </row>
    <row r="951" spans="1:5" ht="13.5">
      <c r="A951" s="113" t="s">
        <v>757</v>
      </c>
      <c r="B951" s="115"/>
      <c r="C951" s="115"/>
      <c r="D951" s="24"/>
      <c r="E951" s="100"/>
    </row>
    <row r="952" spans="1:5" ht="13.5">
      <c r="A952" s="113" t="s">
        <v>758</v>
      </c>
      <c r="B952" s="114">
        <f>SUM(B953:B958)</f>
        <v>0</v>
      </c>
      <c r="C952" s="114">
        <f>SUM(C953:C958)</f>
        <v>0</v>
      </c>
      <c r="D952" s="24"/>
      <c r="E952" s="100"/>
    </row>
    <row r="953" spans="1:5" ht="13.5">
      <c r="A953" s="113" t="s">
        <v>38</v>
      </c>
      <c r="B953" s="115"/>
      <c r="C953" s="115"/>
      <c r="D953" s="24"/>
      <c r="E953" s="100"/>
    </row>
    <row r="954" spans="1:5" ht="13.5">
      <c r="A954" s="113" t="s">
        <v>39</v>
      </c>
      <c r="B954" s="115"/>
      <c r="C954" s="115"/>
      <c r="D954" s="24"/>
      <c r="E954" s="100"/>
    </row>
    <row r="955" spans="1:5" ht="13.5">
      <c r="A955" s="113" t="s">
        <v>40</v>
      </c>
      <c r="B955" s="115"/>
      <c r="C955" s="115"/>
      <c r="D955" s="24"/>
      <c r="E955" s="100"/>
    </row>
    <row r="956" spans="1:5" ht="13.5">
      <c r="A956" s="113" t="s">
        <v>744</v>
      </c>
      <c r="B956" s="115"/>
      <c r="C956" s="115"/>
      <c r="D956" s="24"/>
      <c r="E956" s="100"/>
    </row>
    <row r="957" spans="1:5" ht="13.5">
      <c r="A957" s="113" t="s">
        <v>759</v>
      </c>
      <c r="B957" s="115"/>
      <c r="C957" s="115"/>
      <c r="D957" s="24"/>
      <c r="E957" s="100"/>
    </row>
    <row r="958" spans="1:5" ht="13.5">
      <c r="A958" s="113" t="s">
        <v>760</v>
      </c>
      <c r="B958" s="115"/>
      <c r="C958" s="115"/>
      <c r="D958" s="24"/>
      <c r="E958" s="100"/>
    </row>
    <row r="959" spans="1:5" ht="13.5">
      <c r="A959" s="113" t="s">
        <v>761</v>
      </c>
      <c r="B959" s="114">
        <f>SUM(B960:B963)</f>
        <v>0</v>
      </c>
      <c r="C959" s="114">
        <f>SUM(C960:C963)</f>
        <v>0</v>
      </c>
      <c r="D959" s="24"/>
      <c r="E959" s="100"/>
    </row>
    <row r="960" spans="1:5" ht="13.5">
      <c r="A960" s="113" t="s">
        <v>762</v>
      </c>
      <c r="B960" s="115"/>
      <c r="C960" s="115"/>
      <c r="D960" s="24"/>
      <c r="E960" s="100"/>
    </row>
    <row r="961" spans="1:5" ht="13.5">
      <c r="A961" s="113" t="s">
        <v>763</v>
      </c>
      <c r="B961" s="115"/>
      <c r="C961" s="115"/>
      <c r="D961" s="24"/>
      <c r="E961" s="100"/>
    </row>
    <row r="962" spans="1:5" ht="13.5">
      <c r="A962" s="113" t="s">
        <v>764</v>
      </c>
      <c r="B962" s="115"/>
      <c r="C962" s="115"/>
      <c r="D962" s="24"/>
      <c r="E962" s="100"/>
    </row>
    <row r="963" spans="1:5" ht="13.5">
      <c r="A963" s="113" t="s">
        <v>765</v>
      </c>
      <c r="B963" s="115"/>
      <c r="C963" s="115"/>
      <c r="D963" s="24"/>
      <c r="E963" s="100"/>
    </row>
    <row r="964" spans="1:5" ht="13.5">
      <c r="A964" s="113" t="s">
        <v>766</v>
      </c>
      <c r="B964" s="114">
        <f>SUM(B965:B966)</f>
        <v>0</v>
      </c>
      <c r="C964" s="114">
        <f>SUM(C965:C966)</f>
        <v>0</v>
      </c>
      <c r="D964" s="24"/>
      <c r="E964" s="100"/>
    </row>
    <row r="965" spans="1:5" ht="13.5">
      <c r="A965" s="113" t="s">
        <v>767</v>
      </c>
      <c r="B965" s="115"/>
      <c r="C965" s="115"/>
      <c r="D965" s="24"/>
      <c r="E965" s="100"/>
    </row>
    <row r="966" spans="1:5" ht="13.5">
      <c r="A966" s="113" t="s">
        <v>768</v>
      </c>
      <c r="B966" s="115"/>
      <c r="C966" s="115"/>
      <c r="D966" s="24"/>
      <c r="E966" s="100"/>
    </row>
    <row r="967" spans="1:5" ht="13.5">
      <c r="A967" s="113" t="s">
        <v>769</v>
      </c>
      <c r="B967" s="115">
        <f>SUM(B968,B978,B994,B999,B1010,B1017,B1025)</f>
        <v>0</v>
      </c>
      <c r="C967" s="115">
        <f>SUM(C968,C978,C994,C999,C1010,C1017,C1025)</f>
        <v>0</v>
      </c>
      <c r="D967" s="24"/>
      <c r="E967" s="100"/>
    </row>
    <row r="968" spans="1:5" ht="13.5">
      <c r="A968" s="113" t="s">
        <v>770</v>
      </c>
      <c r="B968" s="114">
        <f>SUM(B969:B977)</f>
        <v>0</v>
      </c>
      <c r="C968" s="114">
        <f>SUM(C969:C977)</f>
        <v>0</v>
      </c>
      <c r="D968" s="24"/>
      <c r="E968" s="100"/>
    </row>
    <row r="969" spans="1:5" ht="13.5">
      <c r="A969" s="113" t="s">
        <v>38</v>
      </c>
      <c r="B969" s="115"/>
      <c r="C969" s="115"/>
      <c r="D969" s="24"/>
      <c r="E969" s="100"/>
    </row>
    <row r="970" spans="1:5" ht="13.5">
      <c r="A970" s="113" t="s">
        <v>39</v>
      </c>
      <c r="B970" s="115"/>
      <c r="C970" s="115"/>
      <c r="D970" s="24"/>
      <c r="E970" s="100"/>
    </row>
    <row r="971" spans="1:5" ht="13.5">
      <c r="A971" s="113" t="s">
        <v>40</v>
      </c>
      <c r="B971" s="115"/>
      <c r="C971" s="115"/>
      <c r="D971" s="24"/>
      <c r="E971" s="100"/>
    </row>
    <row r="972" spans="1:5" ht="13.5">
      <c r="A972" s="113" t="s">
        <v>771</v>
      </c>
      <c r="B972" s="115"/>
      <c r="C972" s="115"/>
      <c r="D972" s="24"/>
      <c r="E972" s="100"/>
    </row>
    <row r="973" spans="1:5" ht="13.5">
      <c r="A973" s="113" t="s">
        <v>772</v>
      </c>
      <c r="B973" s="115"/>
      <c r="C973" s="115"/>
      <c r="D973" s="24"/>
      <c r="E973" s="100"/>
    </row>
    <row r="974" spans="1:5" ht="13.5">
      <c r="A974" s="113" t="s">
        <v>773</v>
      </c>
      <c r="B974" s="115"/>
      <c r="C974" s="115"/>
      <c r="D974" s="24"/>
      <c r="E974" s="100"/>
    </row>
    <row r="975" spans="1:5" ht="13.5">
      <c r="A975" s="113" t="s">
        <v>774</v>
      </c>
      <c r="B975" s="115"/>
      <c r="C975" s="115"/>
      <c r="D975" s="24"/>
      <c r="E975" s="100"/>
    </row>
    <row r="976" spans="1:5" ht="13.5">
      <c r="A976" s="113" t="s">
        <v>775</v>
      </c>
      <c r="B976" s="115"/>
      <c r="C976" s="115"/>
      <c r="D976" s="24"/>
      <c r="E976" s="100"/>
    </row>
    <row r="977" spans="1:5" ht="13.5">
      <c r="A977" s="113" t="s">
        <v>776</v>
      </c>
      <c r="B977" s="115"/>
      <c r="C977" s="115"/>
      <c r="D977" s="24"/>
      <c r="E977" s="100"/>
    </row>
    <row r="978" spans="1:5" ht="13.5">
      <c r="A978" s="113" t="s">
        <v>777</v>
      </c>
      <c r="B978" s="114">
        <f>SUM(B979:B993)</f>
        <v>0</v>
      </c>
      <c r="C978" s="114">
        <f>SUM(C979:C993)</f>
        <v>0</v>
      </c>
      <c r="D978" s="24"/>
      <c r="E978" s="100"/>
    </row>
    <row r="979" spans="1:5" ht="13.5">
      <c r="A979" s="113" t="s">
        <v>38</v>
      </c>
      <c r="B979" s="115"/>
      <c r="C979" s="115"/>
      <c r="D979" s="24"/>
      <c r="E979" s="100"/>
    </row>
    <row r="980" spans="1:5" ht="13.5">
      <c r="A980" s="113" t="s">
        <v>39</v>
      </c>
      <c r="B980" s="115"/>
      <c r="C980" s="115"/>
      <c r="D980" s="24"/>
      <c r="E980" s="100"/>
    </row>
    <row r="981" spans="1:5" ht="13.5">
      <c r="A981" s="113" t="s">
        <v>40</v>
      </c>
      <c r="B981" s="115"/>
      <c r="C981" s="115"/>
      <c r="D981" s="24"/>
      <c r="E981" s="100"/>
    </row>
    <row r="982" spans="1:5" ht="13.5">
      <c r="A982" s="113" t="s">
        <v>778</v>
      </c>
      <c r="B982" s="115"/>
      <c r="C982" s="115"/>
      <c r="D982" s="24"/>
      <c r="E982" s="100"/>
    </row>
    <row r="983" spans="1:5" ht="13.5">
      <c r="A983" s="113" t="s">
        <v>779</v>
      </c>
      <c r="B983" s="115"/>
      <c r="C983" s="115"/>
      <c r="D983" s="24"/>
      <c r="E983" s="100"/>
    </row>
    <row r="984" spans="1:5" ht="13.5">
      <c r="A984" s="113" t="s">
        <v>780</v>
      </c>
      <c r="B984" s="115"/>
      <c r="C984" s="115"/>
      <c r="D984" s="24"/>
      <c r="E984" s="100"/>
    </row>
    <row r="985" spans="1:5" ht="13.5">
      <c r="A985" s="113" t="s">
        <v>781</v>
      </c>
      <c r="B985" s="115"/>
      <c r="C985" s="115"/>
      <c r="D985" s="24"/>
      <c r="E985" s="100"/>
    </row>
    <row r="986" spans="1:5" ht="13.5">
      <c r="A986" s="113" t="s">
        <v>782</v>
      </c>
      <c r="B986" s="115"/>
      <c r="C986" s="115"/>
      <c r="D986" s="24"/>
      <c r="E986" s="100"/>
    </row>
    <row r="987" spans="1:5" ht="13.5">
      <c r="A987" s="113" t="s">
        <v>783</v>
      </c>
      <c r="B987" s="115"/>
      <c r="C987" s="115"/>
      <c r="D987" s="24"/>
      <c r="E987" s="100"/>
    </row>
    <row r="988" spans="1:5" ht="13.5">
      <c r="A988" s="113" t="s">
        <v>784</v>
      </c>
      <c r="B988" s="115"/>
      <c r="C988" s="115"/>
      <c r="D988" s="24"/>
      <c r="E988" s="100"/>
    </row>
    <row r="989" spans="1:5" ht="13.5">
      <c r="A989" s="113" t="s">
        <v>785</v>
      </c>
      <c r="B989" s="115"/>
      <c r="C989" s="115"/>
      <c r="D989" s="24"/>
      <c r="E989" s="100"/>
    </row>
    <row r="990" spans="1:5" ht="13.5">
      <c r="A990" s="113" t="s">
        <v>786</v>
      </c>
      <c r="B990" s="115"/>
      <c r="C990" s="115"/>
      <c r="D990" s="24"/>
      <c r="E990" s="100"/>
    </row>
    <row r="991" spans="1:5" ht="13.5">
      <c r="A991" s="113" t="s">
        <v>787</v>
      </c>
      <c r="B991" s="115"/>
      <c r="C991" s="115"/>
      <c r="D991" s="24"/>
      <c r="E991" s="100"/>
    </row>
    <row r="992" spans="1:5" ht="13.5">
      <c r="A992" s="113" t="s">
        <v>788</v>
      </c>
      <c r="B992" s="115"/>
      <c r="C992" s="115"/>
      <c r="D992" s="24"/>
      <c r="E992" s="100"/>
    </row>
    <row r="993" spans="1:5" ht="13.5">
      <c r="A993" s="113" t="s">
        <v>789</v>
      </c>
      <c r="B993" s="115"/>
      <c r="C993" s="115"/>
      <c r="D993" s="24"/>
      <c r="E993" s="100"/>
    </row>
    <row r="994" spans="1:5" ht="13.5">
      <c r="A994" s="113" t="s">
        <v>790</v>
      </c>
      <c r="B994" s="114">
        <f>SUM(B995:B998)</f>
        <v>0</v>
      </c>
      <c r="C994" s="114">
        <f>SUM(C995:C998)</f>
        <v>0</v>
      </c>
      <c r="D994" s="24"/>
      <c r="E994" s="100"/>
    </row>
    <row r="995" spans="1:5" ht="13.5">
      <c r="A995" s="113" t="s">
        <v>38</v>
      </c>
      <c r="B995" s="115"/>
      <c r="C995" s="115"/>
      <c r="D995" s="24"/>
      <c r="E995" s="100"/>
    </row>
    <row r="996" spans="1:5" ht="13.5">
      <c r="A996" s="113" t="s">
        <v>39</v>
      </c>
      <c r="B996" s="115"/>
      <c r="C996" s="115"/>
      <c r="D996" s="24"/>
      <c r="E996" s="100"/>
    </row>
    <row r="997" spans="1:5" ht="13.5">
      <c r="A997" s="113" t="s">
        <v>40</v>
      </c>
      <c r="B997" s="115"/>
      <c r="C997" s="115"/>
      <c r="D997" s="24"/>
      <c r="E997" s="100"/>
    </row>
    <row r="998" spans="1:5" ht="13.5">
      <c r="A998" s="113" t="s">
        <v>791</v>
      </c>
      <c r="B998" s="115"/>
      <c r="C998" s="115"/>
      <c r="D998" s="24"/>
      <c r="E998" s="100"/>
    </row>
    <row r="999" spans="1:5" ht="13.5">
      <c r="A999" s="113" t="s">
        <v>792</v>
      </c>
      <c r="B999" s="114">
        <f>SUM(B1000:B1009)</f>
        <v>0</v>
      </c>
      <c r="C999" s="114">
        <f>SUM(C1000:C1009)</f>
        <v>0</v>
      </c>
      <c r="D999" s="24"/>
      <c r="E999" s="100"/>
    </row>
    <row r="1000" spans="1:5" ht="13.5">
      <c r="A1000" s="113" t="s">
        <v>38</v>
      </c>
      <c r="B1000" s="115"/>
      <c r="C1000" s="115"/>
      <c r="D1000" s="24"/>
      <c r="E1000" s="100"/>
    </row>
    <row r="1001" spans="1:5" ht="13.5">
      <c r="A1001" s="113" t="s">
        <v>39</v>
      </c>
      <c r="B1001" s="115"/>
      <c r="C1001" s="115"/>
      <c r="D1001" s="24"/>
      <c r="E1001" s="100"/>
    </row>
    <row r="1002" spans="1:5" ht="13.5">
      <c r="A1002" s="113" t="s">
        <v>40</v>
      </c>
      <c r="B1002" s="115"/>
      <c r="C1002" s="115"/>
      <c r="D1002" s="24"/>
      <c r="E1002" s="100"/>
    </row>
    <row r="1003" spans="1:5" ht="13.5">
      <c r="A1003" s="113" t="s">
        <v>793</v>
      </c>
      <c r="B1003" s="115"/>
      <c r="C1003" s="115"/>
      <c r="D1003" s="24"/>
      <c r="E1003" s="100"/>
    </row>
    <row r="1004" spans="1:5" ht="13.5">
      <c r="A1004" s="113" t="s">
        <v>794</v>
      </c>
      <c r="B1004" s="115"/>
      <c r="C1004" s="115"/>
      <c r="D1004" s="24"/>
      <c r="E1004" s="100"/>
    </row>
    <row r="1005" spans="1:5" ht="13.5">
      <c r="A1005" s="113" t="s">
        <v>795</v>
      </c>
      <c r="B1005" s="115"/>
      <c r="C1005" s="115"/>
      <c r="D1005" s="24"/>
      <c r="E1005" s="100"/>
    </row>
    <row r="1006" spans="1:5" ht="13.5">
      <c r="A1006" s="113" t="s">
        <v>796</v>
      </c>
      <c r="B1006" s="115"/>
      <c r="C1006" s="115"/>
      <c r="D1006" s="24"/>
      <c r="E1006" s="100"/>
    </row>
    <row r="1007" spans="1:5" ht="13.5">
      <c r="A1007" s="113" t="s">
        <v>797</v>
      </c>
      <c r="B1007" s="115"/>
      <c r="C1007" s="115"/>
      <c r="D1007" s="24"/>
      <c r="E1007" s="100"/>
    </row>
    <row r="1008" spans="1:5" ht="13.5">
      <c r="A1008" s="113" t="s">
        <v>47</v>
      </c>
      <c r="B1008" s="115"/>
      <c r="C1008" s="115"/>
      <c r="D1008" s="24"/>
      <c r="E1008" s="100"/>
    </row>
    <row r="1009" spans="1:5" ht="13.5">
      <c r="A1009" s="113" t="s">
        <v>798</v>
      </c>
      <c r="B1009" s="115"/>
      <c r="C1009" s="115"/>
      <c r="D1009" s="24"/>
      <c r="E1009" s="100"/>
    </row>
    <row r="1010" spans="1:5" ht="13.5">
      <c r="A1010" s="113" t="s">
        <v>799</v>
      </c>
      <c r="B1010" s="114">
        <f>SUM(B1011:B1016)</f>
        <v>0</v>
      </c>
      <c r="C1010" s="114">
        <f>SUM(C1011:C1016)</f>
        <v>0</v>
      </c>
      <c r="D1010" s="24"/>
      <c r="E1010" s="100"/>
    </row>
    <row r="1011" spans="1:5" ht="13.5">
      <c r="A1011" s="113" t="s">
        <v>38</v>
      </c>
      <c r="B1011" s="115"/>
      <c r="C1011" s="115"/>
      <c r="D1011" s="24"/>
      <c r="E1011" s="100"/>
    </row>
    <row r="1012" spans="1:5" ht="13.5">
      <c r="A1012" s="113" t="s">
        <v>39</v>
      </c>
      <c r="B1012" s="115"/>
      <c r="C1012" s="115"/>
      <c r="D1012" s="24"/>
      <c r="E1012" s="100"/>
    </row>
    <row r="1013" spans="1:5" ht="13.5">
      <c r="A1013" s="113" t="s">
        <v>40</v>
      </c>
      <c r="B1013" s="115"/>
      <c r="C1013" s="115"/>
      <c r="D1013" s="24"/>
      <c r="E1013" s="100"/>
    </row>
    <row r="1014" spans="1:5" ht="13.5">
      <c r="A1014" s="113" t="s">
        <v>800</v>
      </c>
      <c r="B1014" s="115"/>
      <c r="C1014" s="115"/>
      <c r="D1014" s="24"/>
      <c r="E1014" s="100"/>
    </row>
    <row r="1015" spans="1:5" ht="13.5">
      <c r="A1015" s="113" t="s">
        <v>801</v>
      </c>
      <c r="B1015" s="115"/>
      <c r="C1015" s="115"/>
      <c r="D1015" s="24"/>
      <c r="E1015" s="100"/>
    </row>
    <row r="1016" spans="1:5" ht="13.5">
      <c r="A1016" s="113" t="s">
        <v>802</v>
      </c>
      <c r="B1016" s="115"/>
      <c r="C1016" s="115"/>
      <c r="D1016" s="24"/>
      <c r="E1016" s="100"/>
    </row>
    <row r="1017" spans="1:5" ht="13.5">
      <c r="A1017" s="113" t="s">
        <v>803</v>
      </c>
      <c r="B1017" s="114">
        <f>SUM(B1018:B1024)</f>
        <v>0</v>
      </c>
      <c r="C1017" s="114">
        <f>SUM(C1018:C1024)</f>
        <v>0</v>
      </c>
      <c r="D1017" s="24"/>
      <c r="E1017" s="100"/>
    </row>
    <row r="1018" spans="1:5" ht="13.5">
      <c r="A1018" s="113" t="s">
        <v>38</v>
      </c>
      <c r="B1018" s="115"/>
      <c r="C1018" s="115"/>
      <c r="D1018" s="24"/>
      <c r="E1018" s="100"/>
    </row>
    <row r="1019" spans="1:5" ht="13.5">
      <c r="A1019" s="113" t="s">
        <v>39</v>
      </c>
      <c r="B1019" s="115"/>
      <c r="C1019" s="115"/>
      <c r="D1019" s="24"/>
      <c r="E1019" s="100"/>
    </row>
    <row r="1020" spans="1:5" ht="13.5">
      <c r="A1020" s="113" t="s">
        <v>40</v>
      </c>
      <c r="B1020" s="115"/>
      <c r="C1020" s="115"/>
      <c r="D1020" s="24"/>
      <c r="E1020" s="100"/>
    </row>
    <row r="1021" spans="1:5" ht="13.5">
      <c r="A1021" s="113" t="s">
        <v>804</v>
      </c>
      <c r="B1021" s="115"/>
      <c r="C1021" s="115"/>
      <c r="D1021" s="24"/>
      <c r="E1021" s="100"/>
    </row>
    <row r="1022" spans="1:5" ht="13.5">
      <c r="A1022" s="113" t="s">
        <v>805</v>
      </c>
      <c r="B1022" s="115"/>
      <c r="C1022" s="115"/>
      <c r="D1022" s="24"/>
      <c r="E1022" s="100"/>
    </row>
    <row r="1023" spans="1:5" ht="13.5">
      <c r="A1023" s="113" t="s">
        <v>806</v>
      </c>
      <c r="B1023" s="115"/>
      <c r="C1023" s="115"/>
      <c r="D1023" s="24"/>
      <c r="E1023" s="100"/>
    </row>
    <row r="1024" spans="1:5" ht="13.5">
      <c r="A1024" s="113" t="s">
        <v>807</v>
      </c>
      <c r="B1024" s="115"/>
      <c r="C1024" s="115"/>
      <c r="D1024" s="24"/>
      <c r="E1024" s="100"/>
    </row>
    <row r="1025" spans="1:5" ht="13.5">
      <c r="A1025" s="113" t="s">
        <v>808</v>
      </c>
      <c r="B1025" s="102">
        <f>SUM(B1026:B1030)</f>
        <v>0</v>
      </c>
      <c r="C1025" s="102">
        <f>SUM(C1026:C1030)</f>
        <v>0</v>
      </c>
      <c r="D1025" s="24"/>
      <c r="E1025" s="100"/>
    </row>
    <row r="1026" spans="1:5" ht="13.5">
      <c r="A1026" s="113" t="s">
        <v>809</v>
      </c>
      <c r="B1026" s="100"/>
      <c r="C1026" s="100"/>
      <c r="D1026" s="24"/>
      <c r="E1026" s="100"/>
    </row>
    <row r="1027" spans="1:5" ht="13.5">
      <c r="A1027" s="113" t="s">
        <v>810</v>
      </c>
      <c r="B1027" s="100"/>
      <c r="C1027" s="100"/>
      <c r="D1027" s="24"/>
      <c r="E1027" s="100"/>
    </row>
    <row r="1028" spans="1:5" ht="13.5">
      <c r="A1028" s="113" t="s">
        <v>811</v>
      </c>
      <c r="B1028" s="100"/>
      <c r="C1028" s="100"/>
      <c r="D1028" s="24"/>
      <c r="E1028" s="100"/>
    </row>
    <row r="1029" spans="1:5" ht="13.5">
      <c r="A1029" s="113" t="s">
        <v>812</v>
      </c>
      <c r="B1029" s="100"/>
      <c r="C1029" s="100"/>
      <c r="D1029" s="24"/>
      <c r="E1029" s="100"/>
    </row>
    <row r="1030" spans="1:5" ht="13.5">
      <c r="A1030" s="113" t="s">
        <v>813</v>
      </c>
      <c r="B1030" s="100"/>
      <c r="C1030" s="100"/>
      <c r="D1030" s="24"/>
      <c r="E1030" s="100"/>
    </row>
    <row r="1031" spans="1:5" ht="13.5">
      <c r="A1031" s="113" t="s">
        <v>814</v>
      </c>
      <c r="B1031" s="100">
        <f>SUM(B1032,B1042,B1048)</f>
        <v>0</v>
      </c>
      <c r="C1031" s="100">
        <f>SUM(C1032,C1042,C1048)</f>
        <v>0</v>
      </c>
      <c r="D1031" s="24"/>
      <c r="E1031" s="100"/>
    </row>
    <row r="1032" spans="1:5" ht="13.5">
      <c r="A1032" s="113" t="s">
        <v>815</v>
      </c>
      <c r="B1032" s="102">
        <f>SUM(B1033:B1041)</f>
        <v>0</v>
      </c>
      <c r="C1032" s="102">
        <f>SUM(C1033:C1041)</f>
        <v>0</v>
      </c>
      <c r="D1032" s="24"/>
      <c r="E1032" s="100"/>
    </row>
    <row r="1033" spans="1:5" ht="13.5">
      <c r="A1033" s="113" t="s">
        <v>38</v>
      </c>
      <c r="B1033" s="100"/>
      <c r="C1033" s="100"/>
      <c r="D1033" s="24"/>
      <c r="E1033" s="100"/>
    </row>
    <row r="1034" spans="1:5" ht="13.5">
      <c r="A1034" s="113" t="s">
        <v>39</v>
      </c>
      <c r="B1034" s="100"/>
      <c r="C1034" s="100"/>
      <c r="D1034" s="24"/>
      <c r="E1034" s="100"/>
    </row>
    <row r="1035" spans="1:5" ht="13.5">
      <c r="A1035" s="113" t="s">
        <v>40</v>
      </c>
      <c r="B1035" s="100"/>
      <c r="C1035" s="100"/>
      <c r="D1035" s="24"/>
      <c r="E1035" s="100"/>
    </row>
    <row r="1036" spans="1:5" ht="13.5">
      <c r="A1036" s="113" t="s">
        <v>816</v>
      </c>
      <c r="B1036" s="100"/>
      <c r="C1036" s="100"/>
      <c r="D1036" s="24"/>
      <c r="E1036" s="100"/>
    </row>
    <row r="1037" spans="1:5" ht="13.5">
      <c r="A1037" s="113" t="s">
        <v>817</v>
      </c>
      <c r="B1037" s="100"/>
      <c r="C1037" s="100"/>
      <c r="D1037" s="24"/>
      <c r="E1037" s="100"/>
    </row>
    <row r="1038" spans="1:5" ht="13.5">
      <c r="A1038" s="113" t="s">
        <v>818</v>
      </c>
      <c r="B1038" s="100"/>
      <c r="C1038" s="100"/>
      <c r="D1038" s="24"/>
      <c r="E1038" s="100"/>
    </row>
    <row r="1039" spans="1:5" ht="13.5">
      <c r="A1039" s="113" t="s">
        <v>819</v>
      </c>
      <c r="B1039" s="100"/>
      <c r="C1039" s="100"/>
      <c r="D1039" s="24"/>
      <c r="E1039" s="100"/>
    </row>
    <row r="1040" spans="1:5" ht="13.5">
      <c r="A1040" s="113" t="s">
        <v>47</v>
      </c>
      <c r="B1040" s="100"/>
      <c r="C1040" s="100"/>
      <c r="D1040" s="24"/>
      <c r="E1040" s="100"/>
    </row>
    <row r="1041" spans="1:5" ht="13.5">
      <c r="A1041" s="113" t="s">
        <v>820</v>
      </c>
      <c r="B1041" s="100"/>
      <c r="C1041" s="100"/>
      <c r="D1041" s="24"/>
      <c r="E1041" s="100"/>
    </row>
    <row r="1042" spans="1:5" ht="13.5">
      <c r="A1042" s="113" t="s">
        <v>821</v>
      </c>
      <c r="B1042" s="102">
        <f>SUM(B1043:B1047)</f>
        <v>0</v>
      </c>
      <c r="C1042" s="102">
        <f>SUM(C1043:C1047)</f>
        <v>0</v>
      </c>
      <c r="D1042" s="24"/>
      <c r="E1042" s="100"/>
    </row>
    <row r="1043" spans="1:5" ht="13.5">
      <c r="A1043" s="113" t="s">
        <v>38</v>
      </c>
      <c r="B1043" s="100"/>
      <c r="C1043" s="100"/>
      <c r="D1043" s="24"/>
      <c r="E1043" s="100"/>
    </row>
    <row r="1044" spans="1:5" ht="13.5">
      <c r="A1044" s="113" t="s">
        <v>39</v>
      </c>
      <c r="B1044" s="100"/>
      <c r="C1044" s="100"/>
      <c r="D1044" s="24"/>
      <c r="E1044" s="100"/>
    </row>
    <row r="1045" spans="1:5" ht="13.5">
      <c r="A1045" s="113" t="s">
        <v>40</v>
      </c>
      <c r="B1045" s="100"/>
      <c r="C1045" s="100"/>
      <c r="D1045" s="24"/>
      <c r="E1045" s="100"/>
    </row>
    <row r="1046" spans="1:5" ht="13.5">
      <c r="A1046" s="113" t="s">
        <v>822</v>
      </c>
      <c r="B1046" s="100"/>
      <c r="C1046" s="100"/>
      <c r="D1046" s="24"/>
      <c r="E1046" s="100"/>
    </row>
    <row r="1047" spans="1:5" ht="13.5">
      <c r="A1047" s="113" t="s">
        <v>823</v>
      </c>
      <c r="B1047" s="100"/>
      <c r="C1047" s="100"/>
      <c r="D1047" s="24"/>
      <c r="E1047" s="100"/>
    </row>
    <row r="1048" spans="1:5" ht="13.5">
      <c r="A1048" s="113" t="s">
        <v>824</v>
      </c>
      <c r="B1048" s="102">
        <f>SUM(B1049:B1050)</f>
        <v>0</v>
      </c>
      <c r="C1048" s="102">
        <f>SUM(C1049:C1050)</f>
        <v>0</v>
      </c>
      <c r="D1048" s="24"/>
      <c r="E1048" s="100"/>
    </row>
    <row r="1049" spans="1:5" ht="13.5">
      <c r="A1049" s="113" t="s">
        <v>825</v>
      </c>
      <c r="B1049" s="100"/>
      <c r="C1049" s="100"/>
      <c r="D1049" s="24"/>
      <c r="E1049" s="100"/>
    </row>
    <row r="1050" spans="1:5" ht="13.5">
      <c r="A1050" s="113" t="s">
        <v>826</v>
      </c>
      <c r="B1050" s="100"/>
      <c r="C1050" s="100"/>
      <c r="D1050" s="24"/>
      <c r="E1050" s="100"/>
    </row>
    <row r="1051" spans="1:5" ht="13.5">
      <c r="A1051" s="113" t="s">
        <v>827</v>
      </c>
      <c r="B1051" s="100">
        <f>SUM(B1052,B1059,B1069,B1075,B1078)</f>
        <v>0</v>
      </c>
      <c r="C1051" s="100">
        <f>SUM(C1052,C1059,C1069,C1075,C1078)</f>
        <v>0</v>
      </c>
      <c r="D1051" s="24"/>
      <c r="E1051" s="100"/>
    </row>
    <row r="1052" spans="1:5" ht="13.5">
      <c r="A1052" s="113" t="s">
        <v>828</v>
      </c>
      <c r="B1052" s="102">
        <f>SUM(B1053:B1058)</f>
        <v>0</v>
      </c>
      <c r="C1052" s="102">
        <f>SUM(C1053:C1058)</f>
        <v>0</v>
      </c>
      <c r="D1052" s="24"/>
      <c r="E1052" s="100"/>
    </row>
    <row r="1053" spans="1:5" ht="13.5">
      <c r="A1053" s="113" t="s">
        <v>38</v>
      </c>
      <c r="B1053" s="100"/>
      <c r="C1053" s="100"/>
      <c r="D1053" s="24"/>
      <c r="E1053" s="100"/>
    </row>
    <row r="1054" spans="1:5" ht="13.5">
      <c r="A1054" s="113" t="s">
        <v>39</v>
      </c>
      <c r="B1054" s="100"/>
      <c r="C1054" s="100"/>
      <c r="D1054" s="24"/>
      <c r="E1054" s="100"/>
    </row>
    <row r="1055" spans="1:5" ht="13.5">
      <c r="A1055" s="113" t="s">
        <v>40</v>
      </c>
      <c r="B1055" s="100"/>
      <c r="C1055" s="100"/>
      <c r="D1055" s="24"/>
      <c r="E1055" s="100"/>
    </row>
    <row r="1056" spans="1:5" ht="13.5">
      <c r="A1056" s="113" t="s">
        <v>829</v>
      </c>
      <c r="B1056" s="100"/>
      <c r="C1056" s="100"/>
      <c r="D1056" s="24"/>
      <c r="E1056" s="100"/>
    </row>
    <row r="1057" spans="1:5" ht="13.5">
      <c r="A1057" s="113" t="s">
        <v>47</v>
      </c>
      <c r="B1057" s="100"/>
      <c r="C1057" s="100"/>
      <c r="D1057" s="24"/>
      <c r="E1057" s="100"/>
    </row>
    <row r="1058" spans="1:5" ht="13.5">
      <c r="A1058" s="113" t="s">
        <v>830</v>
      </c>
      <c r="B1058" s="100"/>
      <c r="C1058" s="100"/>
      <c r="D1058" s="24"/>
      <c r="E1058" s="100"/>
    </row>
    <row r="1059" spans="1:5" ht="13.5">
      <c r="A1059" s="113" t="s">
        <v>831</v>
      </c>
      <c r="B1059" s="102">
        <f>SUM(B1060:B1068)</f>
        <v>0</v>
      </c>
      <c r="C1059" s="102">
        <f>SUM(C1060:C1068)</f>
        <v>0</v>
      </c>
      <c r="D1059" s="24"/>
      <c r="E1059" s="100"/>
    </row>
    <row r="1060" spans="1:5" ht="13.5">
      <c r="A1060" s="113" t="s">
        <v>832</v>
      </c>
      <c r="B1060" s="100"/>
      <c r="C1060" s="100"/>
      <c r="D1060" s="24"/>
      <c r="E1060" s="100"/>
    </row>
    <row r="1061" spans="1:5" ht="13.5">
      <c r="A1061" s="113" t="s">
        <v>833</v>
      </c>
      <c r="B1061" s="100"/>
      <c r="C1061" s="100"/>
      <c r="D1061" s="24"/>
      <c r="E1061" s="100"/>
    </row>
    <row r="1062" spans="1:5" ht="13.5">
      <c r="A1062" s="113" t="s">
        <v>834</v>
      </c>
      <c r="B1062" s="100"/>
      <c r="C1062" s="100"/>
      <c r="D1062" s="24"/>
      <c r="E1062" s="100"/>
    </row>
    <row r="1063" spans="1:5" ht="13.5">
      <c r="A1063" s="113" t="s">
        <v>835</v>
      </c>
      <c r="B1063" s="100"/>
      <c r="C1063" s="100"/>
      <c r="D1063" s="24"/>
      <c r="E1063" s="100"/>
    </row>
    <row r="1064" spans="1:5" ht="13.5">
      <c r="A1064" s="113" t="s">
        <v>836</v>
      </c>
      <c r="B1064" s="100"/>
      <c r="C1064" s="100"/>
      <c r="D1064" s="24"/>
      <c r="E1064" s="100"/>
    </row>
    <row r="1065" spans="1:5" ht="13.5">
      <c r="A1065" s="113" t="s">
        <v>837</v>
      </c>
      <c r="B1065" s="100"/>
      <c r="C1065" s="100"/>
      <c r="D1065" s="24"/>
      <c r="E1065" s="100"/>
    </row>
    <row r="1066" spans="1:5" ht="13.5">
      <c r="A1066" s="113" t="s">
        <v>838</v>
      </c>
      <c r="B1066" s="100"/>
      <c r="C1066" s="100"/>
      <c r="D1066" s="24"/>
      <c r="E1066" s="100"/>
    </row>
    <row r="1067" spans="1:5" ht="13.5">
      <c r="A1067" s="113" t="s">
        <v>839</v>
      </c>
      <c r="B1067" s="100"/>
      <c r="C1067" s="100"/>
      <c r="D1067" s="24"/>
      <c r="E1067" s="100"/>
    </row>
    <row r="1068" spans="1:5" ht="13.5">
      <c r="A1068" s="113" t="s">
        <v>840</v>
      </c>
      <c r="B1068" s="100"/>
      <c r="C1068" s="100"/>
      <c r="D1068" s="24"/>
      <c r="E1068" s="100"/>
    </row>
    <row r="1069" spans="1:5" ht="13.5">
      <c r="A1069" s="113" t="s">
        <v>841</v>
      </c>
      <c r="B1069" s="102">
        <f>SUM(B1070:B1074)</f>
        <v>0</v>
      </c>
      <c r="C1069" s="102">
        <f>SUM(C1070:C1074)</f>
        <v>0</v>
      </c>
      <c r="D1069" s="24"/>
      <c r="E1069" s="100"/>
    </row>
    <row r="1070" spans="1:5" ht="13.5">
      <c r="A1070" s="113" t="s">
        <v>842</v>
      </c>
      <c r="B1070" s="100"/>
      <c r="C1070" s="100"/>
      <c r="D1070" s="24"/>
      <c r="E1070" s="100"/>
    </row>
    <row r="1071" spans="1:5" ht="13.5">
      <c r="A1071" s="91" t="s">
        <v>843</v>
      </c>
      <c r="B1071" s="100"/>
      <c r="C1071" s="100"/>
      <c r="D1071" s="24"/>
      <c r="E1071" s="100"/>
    </row>
    <row r="1072" spans="1:5" ht="13.5">
      <c r="A1072" s="113" t="s">
        <v>844</v>
      </c>
      <c r="B1072" s="100"/>
      <c r="C1072" s="100"/>
      <c r="D1072" s="24"/>
      <c r="E1072" s="100"/>
    </row>
    <row r="1073" spans="1:5" ht="13.5">
      <c r="A1073" s="113" t="s">
        <v>845</v>
      </c>
      <c r="B1073" s="100"/>
      <c r="C1073" s="100"/>
      <c r="D1073" s="24"/>
      <c r="E1073" s="100"/>
    </row>
    <row r="1074" spans="1:5" ht="13.5">
      <c r="A1074" s="113" t="s">
        <v>846</v>
      </c>
      <c r="B1074" s="100"/>
      <c r="C1074" s="100"/>
      <c r="D1074" s="24"/>
      <c r="E1074" s="100"/>
    </row>
    <row r="1075" spans="1:5" ht="13.5">
      <c r="A1075" s="113" t="s">
        <v>847</v>
      </c>
      <c r="B1075" s="102">
        <f>SUM(B1076:B1077)</f>
        <v>0</v>
      </c>
      <c r="C1075" s="102">
        <f>SUM(C1076:C1077)</f>
        <v>0</v>
      </c>
      <c r="D1075" s="24"/>
      <c r="E1075" s="100"/>
    </row>
    <row r="1076" spans="1:5" ht="13.5">
      <c r="A1076" s="113" t="s">
        <v>848</v>
      </c>
      <c r="B1076" s="100"/>
      <c r="C1076" s="100"/>
      <c r="D1076" s="24"/>
      <c r="E1076" s="100"/>
    </row>
    <row r="1077" spans="1:5" ht="13.5">
      <c r="A1077" s="113" t="s">
        <v>849</v>
      </c>
      <c r="B1077" s="100"/>
      <c r="C1077" s="100"/>
      <c r="D1077" s="24"/>
      <c r="E1077" s="100"/>
    </row>
    <row r="1078" spans="1:5" ht="13.5">
      <c r="A1078" s="113" t="s">
        <v>850</v>
      </c>
      <c r="B1078" s="102">
        <f>SUM(B1079:B1080)</f>
        <v>0</v>
      </c>
      <c r="C1078" s="102">
        <f>SUM(C1079:C1080)</f>
        <v>0</v>
      </c>
      <c r="D1078" s="24"/>
      <c r="E1078" s="100"/>
    </row>
    <row r="1079" spans="1:5" ht="13.5">
      <c r="A1079" s="113" t="s">
        <v>851</v>
      </c>
      <c r="B1079" s="100"/>
      <c r="C1079" s="100"/>
      <c r="D1079" s="24"/>
      <c r="E1079" s="100"/>
    </row>
    <row r="1080" spans="1:5" ht="13.5">
      <c r="A1080" s="113" t="s">
        <v>852</v>
      </c>
      <c r="B1080" s="100"/>
      <c r="C1080" s="100"/>
      <c r="D1080" s="24"/>
      <c r="E1080" s="100"/>
    </row>
    <row r="1081" spans="1:5" ht="13.5">
      <c r="A1081" s="113" t="s">
        <v>853</v>
      </c>
      <c r="B1081" s="102">
        <f>SUM(B1082:B1090)</f>
        <v>0</v>
      </c>
      <c r="C1081" s="102">
        <f>SUM(C1082:C1090)</f>
        <v>0</v>
      </c>
      <c r="D1081" s="24"/>
      <c r="E1081" s="100"/>
    </row>
    <row r="1082" spans="1:5" ht="13.5">
      <c r="A1082" s="113" t="s">
        <v>854</v>
      </c>
      <c r="B1082" s="100"/>
      <c r="C1082" s="100"/>
      <c r="D1082" s="24"/>
      <c r="E1082" s="100"/>
    </row>
    <row r="1083" spans="1:5" ht="13.5">
      <c r="A1083" s="113" t="s">
        <v>855</v>
      </c>
      <c r="B1083" s="100"/>
      <c r="C1083" s="100"/>
      <c r="D1083" s="24"/>
      <c r="E1083" s="100"/>
    </row>
    <row r="1084" spans="1:5" ht="13.5">
      <c r="A1084" s="113" t="s">
        <v>856</v>
      </c>
      <c r="B1084" s="100"/>
      <c r="C1084" s="100"/>
      <c r="D1084" s="24"/>
      <c r="E1084" s="100"/>
    </row>
    <row r="1085" spans="1:5" ht="13.5">
      <c r="A1085" s="113" t="s">
        <v>857</v>
      </c>
      <c r="B1085" s="100"/>
      <c r="C1085" s="100"/>
      <c r="D1085" s="24"/>
      <c r="E1085" s="100"/>
    </row>
    <row r="1086" spans="1:5" ht="13.5">
      <c r="A1086" s="113" t="s">
        <v>858</v>
      </c>
      <c r="B1086" s="100"/>
      <c r="C1086" s="100"/>
      <c r="D1086" s="24"/>
      <c r="E1086" s="100"/>
    </row>
    <row r="1087" spans="1:5" ht="13.5">
      <c r="A1087" s="113" t="s">
        <v>859</v>
      </c>
      <c r="B1087" s="100"/>
      <c r="C1087" s="100"/>
      <c r="D1087" s="24"/>
      <c r="E1087" s="100"/>
    </row>
    <row r="1088" spans="1:5" ht="13.5">
      <c r="A1088" s="113" t="s">
        <v>860</v>
      </c>
      <c r="B1088" s="100"/>
      <c r="C1088" s="100"/>
      <c r="D1088" s="24"/>
      <c r="E1088" s="100"/>
    </row>
    <row r="1089" spans="1:5" ht="13.5">
      <c r="A1089" s="113" t="s">
        <v>861</v>
      </c>
      <c r="B1089" s="100"/>
      <c r="C1089" s="100"/>
      <c r="D1089" s="24"/>
      <c r="E1089" s="100"/>
    </row>
    <row r="1090" spans="1:5" ht="13.5">
      <c r="A1090" s="113" t="s">
        <v>862</v>
      </c>
      <c r="B1090" s="100"/>
      <c r="C1090" s="100"/>
      <c r="D1090" s="24"/>
      <c r="E1090" s="100"/>
    </row>
    <row r="1091" spans="1:5" ht="13.5">
      <c r="A1091" s="113" t="s">
        <v>863</v>
      </c>
      <c r="B1091" s="100">
        <f>SUM(B1092,B1119,B1134)</f>
        <v>0</v>
      </c>
      <c r="C1091" s="100">
        <f>SUM(C1092,C1119,C1134)</f>
        <v>0</v>
      </c>
      <c r="D1091" s="24"/>
      <c r="E1091" s="100"/>
    </row>
    <row r="1092" spans="1:5" ht="13.5">
      <c r="A1092" s="113" t="s">
        <v>864</v>
      </c>
      <c r="B1092" s="102">
        <f>SUM(B1093:B1118)</f>
        <v>0</v>
      </c>
      <c r="C1092" s="102">
        <f>SUM(C1093:C1118)</f>
        <v>0</v>
      </c>
      <c r="D1092" s="24"/>
      <c r="E1092" s="100"/>
    </row>
    <row r="1093" spans="1:5" ht="13.5">
      <c r="A1093" s="113" t="s">
        <v>38</v>
      </c>
      <c r="B1093" s="100"/>
      <c r="C1093" s="100"/>
      <c r="D1093" s="24"/>
      <c r="E1093" s="100"/>
    </row>
    <row r="1094" spans="1:5" ht="13.5">
      <c r="A1094" s="113" t="s">
        <v>39</v>
      </c>
      <c r="B1094" s="100"/>
      <c r="C1094" s="100"/>
      <c r="D1094" s="24"/>
      <c r="E1094" s="100"/>
    </row>
    <row r="1095" spans="1:5" ht="13.5">
      <c r="A1095" s="113" t="s">
        <v>40</v>
      </c>
      <c r="B1095" s="100"/>
      <c r="C1095" s="100"/>
      <c r="D1095" s="24"/>
      <c r="E1095" s="100"/>
    </row>
    <row r="1096" spans="1:5" ht="13.5">
      <c r="A1096" s="113" t="s">
        <v>865</v>
      </c>
      <c r="B1096" s="100"/>
      <c r="C1096" s="100"/>
      <c r="D1096" s="24"/>
      <c r="E1096" s="100"/>
    </row>
    <row r="1097" spans="1:5" ht="13.5">
      <c r="A1097" s="113" t="s">
        <v>866</v>
      </c>
      <c r="B1097" s="100"/>
      <c r="C1097" s="100"/>
      <c r="D1097" s="24"/>
      <c r="E1097" s="100"/>
    </row>
    <row r="1098" spans="1:5" ht="13.5">
      <c r="A1098" s="113" t="s">
        <v>867</v>
      </c>
      <c r="B1098" s="100"/>
      <c r="C1098" s="100"/>
      <c r="D1098" s="24"/>
      <c r="E1098" s="100"/>
    </row>
    <row r="1099" spans="1:5" ht="13.5">
      <c r="A1099" s="113" t="s">
        <v>868</v>
      </c>
      <c r="B1099" s="100"/>
      <c r="C1099" s="100"/>
      <c r="D1099" s="24"/>
      <c r="E1099" s="100"/>
    </row>
    <row r="1100" spans="1:5" ht="13.5">
      <c r="A1100" s="113" t="s">
        <v>869</v>
      </c>
      <c r="B1100" s="100"/>
      <c r="C1100" s="100"/>
      <c r="D1100" s="24"/>
      <c r="E1100" s="100"/>
    </row>
    <row r="1101" spans="1:5" ht="13.5">
      <c r="A1101" s="113" t="s">
        <v>870</v>
      </c>
      <c r="B1101" s="100"/>
      <c r="C1101" s="100"/>
      <c r="D1101" s="24"/>
      <c r="E1101" s="100"/>
    </row>
    <row r="1102" spans="1:5" ht="13.5">
      <c r="A1102" s="113" t="s">
        <v>871</v>
      </c>
      <c r="B1102" s="100"/>
      <c r="C1102" s="100"/>
      <c r="D1102" s="24"/>
      <c r="E1102" s="100"/>
    </row>
    <row r="1103" spans="1:5" ht="13.5">
      <c r="A1103" s="113" t="s">
        <v>872</v>
      </c>
      <c r="B1103" s="100"/>
      <c r="C1103" s="100"/>
      <c r="D1103" s="24"/>
      <c r="E1103" s="100"/>
    </row>
    <row r="1104" spans="1:5" ht="13.5">
      <c r="A1104" s="113" t="s">
        <v>873</v>
      </c>
      <c r="B1104" s="100"/>
      <c r="C1104" s="100"/>
      <c r="D1104" s="24"/>
      <c r="E1104" s="100"/>
    </row>
    <row r="1105" spans="1:5" ht="13.5">
      <c r="A1105" s="113" t="s">
        <v>874</v>
      </c>
      <c r="B1105" s="100"/>
      <c r="C1105" s="100"/>
      <c r="D1105" s="24"/>
      <c r="E1105" s="100"/>
    </row>
    <row r="1106" spans="1:5" ht="13.5">
      <c r="A1106" s="113" t="s">
        <v>875</v>
      </c>
      <c r="B1106" s="100"/>
      <c r="C1106" s="100"/>
      <c r="D1106" s="24"/>
      <c r="E1106" s="100"/>
    </row>
    <row r="1107" spans="1:5" ht="13.5">
      <c r="A1107" s="113" t="s">
        <v>876</v>
      </c>
      <c r="B1107" s="100"/>
      <c r="C1107" s="100"/>
      <c r="D1107" s="24"/>
      <c r="E1107" s="100"/>
    </row>
    <row r="1108" spans="1:5" ht="13.5">
      <c r="A1108" s="113" t="s">
        <v>877</v>
      </c>
      <c r="B1108" s="100"/>
      <c r="C1108" s="100"/>
      <c r="D1108" s="24"/>
      <c r="E1108" s="100"/>
    </row>
    <row r="1109" spans="1:5" ht="13.5">
      <c r="A1109" s="113" t="s">
        <v>878</v>
      </c>
      <c r="B1109" s="100"/>
      <c r="C1109" s="100"/>
      <c r="D1109" s="24"/>
      <c r="E1109" s="100"/>
    </row>
    <row r="1110" spans="1:5" ht="13.5">
      <c r="A1110" s="113" t="s">
        <v>879</v>
      </c>
      <c r="B1110" s="100"/>
      <c r="C1110" s="100"/>
      <c r="D1110" s="24"/>
      <c r="E1110" s="100"/>
    </row>
    <row r="1111" spans="1:5" ht="13.5">
      <c r="A1111" s="113" t="s">
        <v>880</v>
      </c>
      <c r="B1111" s="100"/>
      <c r="C1111" s="100"/>
      <c r="D1111" s="24"/>
      <c r="E1111" s="100"/>
    </row>
    <row r="1112" spans="1:5" ht="13.5">
      <c r="A1112" s="113" t="s">
        <v>881</v>
      </c>
      <c r="B1112" s="100"/>
      <c r="C1112" s="100"/>
      <c r="D1112" s="24"/>
      <c r="E1112" s="100"/>
    </row>
    <row r="1113" spans="1:5" ht="13.5">
      <c r="A1113" s="113" t="s">
        <v>882</v>
      </c>
      <c r="B1113" s="100"/>
      <c r="C1113" s="100"/>
      <c r="D1113" s="24"/>
      <c r="E1113" s="100"/>
    </row>
    <row r="1114" spans="1:5" ht="13.5">
      <c r="A1114" s="113" t="s">
        <v>883</v>
      </c>
      <c r="B1114" s="100"/>
      <c r="C1114" s="100"/>
      <c r="D1114" s="24"/>
      <c r="E1114" s="100"/>
    </row>
    <row r="1115" spans="1:5" ht="13.5">
      <c r="A1115" s="113" t="s">
        <v>884</v>
      </c>
      <c r="B1115" s="100"/>
      <c r="C1115" s="100"/>
      <c r="D1115" s="24"/>
      <c r="E1115" s="100"/>
    </row>
    <row r="1116" spans="1:5" ht="13.5">
      <c r="A1116" s="113" t="s">
        <v>885</v>
      </c>
      <c r="B1116" s="100"/>
      <c r="C1116" s="100"/>
      <c r="D1116" s="24"/>
      <c r="E1116" s="100"/>
    </row>
    <row r="1117" spans="1:5" ht="13.5">
      <c r="A1117" s="113" t="s">
        <v>47</v>
      </c>
      <c r="B1117" s="100"/>
      <c r="C1117" s="100"/>
      <c r="D1117" s="24"/>
      <c r="E1117" s="100"/>
    </row>
    <row r="1118" spans="1:5" ht="13.5">
      <c r="A1118" s="113" t="s">
        <v>886</v>
      </c>
      <c r="B1118" s="100"/>
      <c r="C1118" s="100"/>
      <c r="D1118" s="24"/>
      <c r="E1118" s="100"/>
    </row>
    <row r="1119" spans="1:5" ht="13.5">
      <c r="A1119" s="113" t="s">
        <v>887</v>
      </c>
      <c r="B1119" s="102">
        <f>SUM(B1120:B1133)</f>
        <v>0</v>
      </c>
      <c r="C1119" s="102">
        <f>SUM(C1120:C1133)</f>
        <v>0</v>
      </c>
      <c r="D1119" s="24"/>
      <c r="E1119" s="100"/>
    </row>
    <row r="1120" spans="1:5" ht="13.5">
      <c r="A1120" s="113" t="s">
        <v>38</v>
      </c>
      <c r="B1120" s="100"/>
      <c r="C1120" s="100"/>
      <c r="D1120" s="24"/>
      <c r="E1120" s="100"/>
    </row>
    <row r="1121" spans="1:5" ht="13.5">
      <c r="A1121" s="113" t="s">
        <v>39</v>
      </c>
      <c r="B1121" s="100"/>
      <c r="C1121" s="100"/>
      <c r="D1121" s="24"/>
      <c r="E1121" s="100"/>
    </row>
    <row r="1122" spans="1:5" ht="13.5">
      <c r="A1122" s="113" t="s">
        <v>40</v>
      </c>
      <c r="B1122" s="100"/>
      <c r="C1122" s="100"/>
      <c r="D1122" s="24"/>
      <c r="E1122" s="100"/>
    </row>
    <row r="1123" spans="1:5" ht="13.5">
      <c r="A1123" s="113" t="s">
        <v>888</v>
      </c>
      <c r="B1123" s="100"/>
      <c r="C1123" s="100"/>
      <c r="D1123" s="24"/>
      <c r="E1123" s="100"/>
    </row>
    <row r="1124" spans="1:5" ht="13.5">
      <c r="A1124" s="113" t="s">
        <v>889</v>
      </c>
      <c r="B1124" s="100"/>
      <c r="C1124" s="100"/>
      <c r="D1124" s="24"/>
      <c r="E1124" s="100"/>
    </row>
    <row r="1125" spans="1:5" ht="13.5">
      <c r="A1125" s="113" t="s">
        <v>890</v>
      </c>
      <c r="B1125" s="100"/>
      <c r="C1125" s="100"/>
      <c r="D1125" s="24"/>
      <c r="E1125" s="100"/>
    </row>
    <row r="1126" spans="1:5" ht="13.5">
      <c r="A1126" s="113" t="s">
        <v>891</v>
      </c>
      <c r="B1126" s="100"/>
      <c r="C1126" s="100"/>
      <c r="D1126" s="24"/>
      <c r="E1126" s="100"/>
    </row>
    <row r="1127" spans="1:5" ht="13.5">
      <c r="A1127" s="113" t="s">
        <v>892</v>
      </c>
      <c r="B1127" s="100"/>
      <c r="C1127" s="100"/>
      <c r="D1127" s="24"/>
      <c r="E1127" s="100"/>
    </row>
    <row r="1128" spans="1:5" ht="13.5">
      <c r="A1128" s="113" t="s">
        <v>893</v>
      </c>
      <c r="B1128" s="100"/>
      <c r="C1128" s="100"/>
      <c r="D1128" s="24"/>
      <c r="E1128" s="100"/>
    </row>
    <row r="1129" spans="1:5" ht="13.5">
      <c r="A1129" s="113" t="s">
        <v>894</v>
      </c>
      <c r="B1129" s="100"/>
      <c r="C1129" s="100"/>
      <c r="D1129" s="24"/>
      <c r="E1129" s="100"/>
    </row>
    <row r="1130" spans="1:5" ht="13.5">
      <c r="A1130" s="113" t="s">
        <v>895</v>
      </c>
      <c r="B1130" s="100"/>
      <c r="C1130" s="100"/>
      <c r="D1130" s="24"/>
      <c r="E1130" s="100"/>
    </row>
    <row r="1131" spans="1:5" ht="13.5">
      <c r="A1131" s="113" t="s">
        <v>896</v>
      </c>
      <c r="B1131" s="100"/>
      <c r="C1131" s="100"/>
      <c r="D1131" s="24"/>
      <c r="E1131" s="100"/>
    </row>
    <row r="1132" spans="1:5" ht="13.5">
      <c r="A1132" s="113" t="s">
        <v>897</v>
      </c>
      <c r="B1132" s="100"/>
      <c r="C1132" s="100"/>
      <c r="D1132" s="24"/>
      <c r="E1132" s="100"/>
    </row>
    <row r="1133" spans="1:5" ht="13.5">
      <c r="A1133" s="113" t="s">
        <v>898</v>
      </c>
      <c r="B1133" s="100"/>
      <c r="C1133" s="100"/>
      <c r="D1133" s="24"/>
      <c r="E1133" s="100"/>
    </row>
    <row r="1134" spans="1:5" ht="13.5">
      <c r="A1134" s="113" t="s">
        <v>899</v>
      </c>
      <c r="B1134" s="100"/>
      <c r="C1134" s="100"/>
      <c r="D1134" s="24"/>
      <c r="E1134" s="100"/>
    </row>
    <row r="1135" spans="1:5" ht="13.5">
      <c r="A1135" s="98" t="s">
        <v>900</v>
      </c>
      <c r="B1135" s="100">
        <f>SUM(B1136,B1147,B1151)</f>
        <v>332</v>
      </c>
      <c r="C1135" s="100">
        <f>SUM(C1136,C1147,C1151)</f>
        <v>254</v>
      </c>
      <c r="D1135" s="24">
        <f>C1135/B1135</f>
        <v>0.7650602409638554</v>
      </c>
      <c r="E1135" s="100"/>
    </row>
    <row r="1136" spans="1:5" ht="13.5">
      <c r="A1136" s="113" t="s">
        <v>901</v>
      </c>
      <c r="B1136" s="102">
        <f>SUM(B1137:B1146)</f>
        <v>0</v>
      </c>
      <c r="C1136" s="102">
        <f>SUM(C1137:C1146)</f>
        <v>0</v>
      </c>
      <c r="D1136" s="24"/>
      <c r="E1136" s="100"/>
    </row>
    <row r="1137" spans="1:5" ht="13.5">
      <c r="A1137" s="113" t="s">
        <v>902</v>
      </c>
      <c r="B1137" s="100"/>
      <c r="C1137" s="100"/>
      <c r="D1137" s="24"/>
      <c r="E1137" s="100"/>
    </row>
    <row r="1138" spans="1:5" ht="13.5">
      <c r="A1138" s="113" t="s">
        <v>903</v>
      </c>
      <c r="B1138" s="100"/>
      <c r="C1138" s="100"/>
      <c r="D1138" s="24"/>
      <c r="E1138" s="100"/>
    </row>
    <row r="1139" spans="1:5" ht="13.5">
      <c r="A1139" s="113" t="s">
        <v>904</v>
      </c>
      <c r="B1139" s="100"/>
      <c r="C1139" s="100"/>
      <c r="D1139" s="24"/>
      <c r="E1139" s="100"/>
    </row>
    <row r="1140" spans="1:5" ht="13.5">
      <c r="A1140" s="113" t="s">
        <v>905</v>
      </c>
      <c r="B1140" s="100"/>
      <c r="C1140" s="100"/>
      <c r="D1140" s="24"/>
      <c r="E1140" s="100"/>
    </row>
    <row r="1141" spans="1:5" ht="13.5">
      <c r="A1141" s="113" t="s">
        <v>906</v>
      </c>
      <c r="B1141" s="100"/>
      <c r="C1141" s="100"/>
      <c r="D1141" s="24"/>
      <c r="E1141" s="100"/>
    </row>
    <row r="1142" spans="1:5" ht="13.5">
      <c r="A1142" s="113" t="s">
        <v>907</v>
      </c>
      <c r="B1142" s="100"/>
      <c r="C1142" s="100"/>
      <c r="D1142" s="24"/>
      <c r="E1142" s="100"/>
    </row>
    <row r="1143" spans="1:5" ht="13.5">
      <c r="A1143" s="113" t="s">
        <v>908</v>
      </c>
      <c r="B1143" s="100"/>
      <c r="C1143" s="100"/>
      <c r="D1143" s="24"/>
      <c r="E1143" s="100"/>
    </row>
    <row r="1144" spans="1:5" ht="13.5">
      <c r="A1144" s="113" t="s">
        <v>909</v>
      </c>
      <c r="B1144" s="100"/>
      <c r="C1144" s="100"/>
      <c r="D1144" s="24"/>
      <c r="E1144" s="100"/>
    </row>
    <row r="1145" spans="1:5" ht="13.5">
      <c r="A1145" s="113" t="s">
        <v>910</v>
      </c>
      <c r="B1145" s="100"/>
      <c r="C1145" s="100"/>
      <c r="D1145" s="24"/>
      <c r="E1145" s="100"/>
    </row>
    <row r="1146" spans="1:5" ht="13.5">
      <c r="A1146" s="113" t="s">
        <v>911</v>
      </c>
      <c r="B1146" s="100"/>
      <c r="C1146" s="100"/>
      <c r="D1146" s="24"/>
      <c r="E1146" s="100"/>
    </row>
    <row r="1147" spans="1:5" ht="13.5">
      <c r="A1147" s="98" t="s">
        <v>912</v>
      </c>
      <c r="B1147" s="102">
        <f>SUM(B1148:B1150)</f>
        <v>332</v>
      </c>
      <c r="C1147" s="102">
        <f>SUM(C1148:C1150)</f>
        <v>254</v>
      </c>
      <c r="D1147" s="24">
        <f>C1147/B1147</f>
        <v>0.7650602409638554</v>
      </c>
      <c r="E1147" s="100"/>
    </row>
    <row r="1148" spans="1:5" ht="13.5">
      <c r="A1148" s="98" t="s">
        <v>913</v>
      </c>
      <c r="B1148" s="100">
        <v>332</v>
      </c>
      <c r="C1148" s="100">
        <v>254</v>
      </c>
      <c r="D1148" s="24">
        <f>C1148/B1148</f>
        <v>0.7650602409638554</v>
      </c>
      <c r="E1148" s="100"/>
    </row>
    <row r="1149" spans="1:5" ht="13.5">
      <c r="A1149" s="113" t="s">
        <v>914</v>
      </c>
      <c r="B1149" s="100"/>
      <c r="C1149" s="100"/>
      <c r="D1149" s="24"/>
      <c r="E1149" s="100"/>
    </row>
    <row r="1150" spans="1:5" ht="13.5">
      <c r="A1150" s="113" t="s">
        <v>915</v>
      </c>
      <c r="B1150" s="100"/>
      <c r="C1150" s="100"/>
      <c r="D1150" s="24"/>
      <c r="E1150" s="100"/>
    </row>
    <row r="1151" spans="1:5" ht="13.5">
      <c r="A1151" s="113" t="s">
        <v>916</v>
      </c>
      <c r="B1151" s="102">
        <f>SUM(B1152:B1154)</f>
        <v>0</v>
      </c>
      <c r="C1151" s="102">
        <f>SUM(C1152:C1154)</f>
        <v>0</v>
      </c>
      <c r="D1151" s="24"/>
      <c r="E1151" s="100"/>
    </row>
    <row r="1152" spans="1:5" ht="13.5">
      <c r="A1152" s="113" t="s">
        <v>917</v>
      </c>
      <c r="B1152" s="100"/>
      <c r="C1152" s="100"/>
      <c r="D1152" s="24"/>
      <c r="E1152" s="100"/>
    </row>
    <row r="1153" spans="1:5" ht="13.5">
      <c r="A1153" s="113" t="s">
        <v>918</v>
      </c>
      <c r="B1153" s="100"/>
      <c r="C1153" s="100"/>
      <c r="D1153" s="24"/>
      <c r="E1153" s="100"/>
    </row>
    <row r="1154" spans="1:5" ht="13.5">
      <c r="A1154" s="113" t="s">
        <v>919</v>
      </c>
      <c r="B1154" s="100"/>
      <c r="C1154" s="100"/>
      <c r="D1154" s="24"/>
      <c r="E1154" s="100"/>
    </row>
    <row r="1155" spans="1:5" ht="13.5">
      <c r="A1155" s="113" t="s">
        <v>920</v>
      </c>
      <c r="B1155" s="100">
        <f>SUM(B1156,B1174,B1180,B1186)</f>
        <v>0</v>
      </c>
      <c r="C1155" s="100">
        <f>SUM(C1156,C1174,C1180,C1186)</f>
        <v>0</v>
      </c>
      <c r="D1155" s="24"/>
      <c r="E1155" s="100"/>
    </row>
    <row r="1156" spans="1:5" ht="13.5">
      <c r="A1156" s="113" t="s">
        <v>921</v>
      </c>
      <c r="B1156" s="102">
        <f>SUM(B1157:B1173)</f>
        <v>0</v>
      </c>
      <c r="C1156" s="102">
        <f>SUM(C1157:C1173)</f>
        <v>0</v>
      </c>
      <c r="D1156" s="24"/>
      <c r="E1156" s="100"/>
    </row>
    <row r="1157" spans="1:5" ht="13.5">
      <c r="A1157" s="113" t="s">
        <v>38</v>
      </c>
      <c r="B1157" s="100"/>
      <c r="C1157" s="100"/>
      <c r="D1157" s="24"/>
      <c r="E1157" s="100"/>
    </row>
    <row r="1158" spans="1:5" ht="13.5">
      <c r="A1158" s="113" t="s">
        <v>39</v>
      </c>
      <c r="B1158" s="100"/>
      <c r="C1158" s="100"/>
      <c r="D1158" s="24"/>
      <c r="E1158" s="100"/>
    </row>
    <row r="1159" spans="1:5" ht="13.5">
      <c r="A1159" s="113" t="s">
        <v>40</v>
      </c>
      <c r="B1159" s="100"/>
      <c r="C1159" s="100"/>
      <c r="D1159" s="24"/>
      <c r="E1159" s="100"/>
    </row>
    <row r="1160" spans="1:5" ht="13.5">
      <c r="A1160" s="113" t="s">
        <v>922</v>
      </c>
      <c r="B1160" s="100"/>
      <c r="C1160" s="100"/>
      <c r="D1160" s="24"/>
      <c r="E1160" s="100"/>
    </row>
    <row r="1161" spans="1:5" ht="13.5">
      <c r="A1161" s="113" t="s">
        <v>923</v>
      </c>
      <c r="B1161" s="100"/>
      <c r="C1161" s="100"/>
      <c r="D1161" s="24"/>
      <c r="E1161" s="100"/>
    </row>
    <row r="1162" spans="1:5" ht="13.5">
      <c r="A1162" s="113" t="s">
        <v>924</v>
      </c>
      <c r="B1162" s="100"/>
      <c r="C1162" s="100"/>
      <c r="D1162" s="24"/>
      <c r="E1162" s="100"/>
    </row>
    <row r="1163" spans="1:5" ht="13.5">
      <c r="A1163" s="113" t="s">
        <v>925</v>
      </c>
      <c r="B1163" s="100"/>
      <c r="C1163" s="100"/>
      <c r="D1163" s="24"/>
      <c r="E1163" s="100"/>
    </row>
    <row r="1164" spans="1:5" ht="13.5">
      <c r="A1164" s="113" t="s">
        <v>926</v>
      </c>
      <c r="B1164" s="100"/>
      <c r="C1164" s="100"/>
      <c r="D1164" s="24"/>
      <c r="E1164" s="100"/>
    </row>
    <row r="1165" spans="1:5" ht="13.5">
      <c r="A1165" s="113" t="s">
        <v>927</v>
      </c>
      <c r="B1165" s="100"/>
      <c r="C1165" s="100"/>
      <c r="D1165" s="24"/>
      <c r="E1165" s="100"/>
    </row>
    <row r="1166" spans="1:5" ht="13.5">
      <c r="A1166" s="113" t="s">
        <v>928</v>
      </c>
      <c r="B1166" s="100"/>
      <c r="C1166" s="100"/>
      <c r="D1166" s="24"/>
      <c r="E1166" s="100"/>
    </row>
    <row r="1167" spans="1:5" ht="13.5">
      <c r="A1167" s="113" t="s">
        <v>929</v>
      </c>
      <c r="B1167" s="100"/>
      <c r="C1167" s="100"/>
      <c r="D1167" s="24"/>
      <c r="E1167" s="100"/>
    </row>
    <row r="1168" spans="1:5" ht="13.5">
      <c r="A1168" s="113" t="s">
        <v>930</v>
      </c>
      <c r="B1168" s="100"/>
      <c r="C1168" s="100"/>
      <c r="D1168" s="24"/>
      <c r="E1168" s="100"/>
    </row>
    <row r="1169" spans="1:5" ht="13.5">
      <c r="A1169" s="113" t="s">
        <v>931</v>
      </c>
      <c r="B1169" s="100"/>
      <c r="C1169" s="100"/>
      <c r="D1169" s="24"/>
      <c r="E1169" s="100"/>
    </row>
    <row r="1170" spans="1:5" ht="13.5">
      <c r="A1170" s="113" t="s">
        <v>932</v>
      </c>
      <c r="B1170" s="100"/>
      <c r="C1170" s="100"/>
      <c r="D1170" s="24"/>
      <c r="E1170" s="100"/>
    </row>
    <row r="1171" spans="1:5" ht="13.5">
      <c r="A1171" s="113" t="s">
        <v>933</v>
      </c>
      <c r="B1171" s="100"/>
      <c r="C1171" s="100"/>
      <c r="D1171" s="24"/>
      <c r="E1171" s="100"/>
    </row>
    <row r="1172" spans="1:5" ht="13.5">
      <c r="A1172" s="113" t="s">
        <v>47</v>
      </c>
      <c r="B1172" s="100"/>
      <c r="C1172" s="100"/>
      <c r="D1172" s="24"/>
      <c r="E1172" s="100"/>
    </row>
    <row r="1173" spans="1:5" ht="13.5">
      <c r="A1173" s="113" t="s">
        <v>934</v>
      </c>
      <c r="B1173" s="100"/>
      <c r="C1173" s="100"/>
      <c r="D1173" s="24"/>
      <c r="E1173" s="100"/>
    </row>
    <row r="1174" spans="1:5" ht="13.5">
      <c r="A1174" s="113" t="s">
        <v>935</v>
      </c>
      <c r="B1174" s="102">
        <f>SUM(B1175:B1179)</f>
        <v>0</v>
      </c>
      <c r="C1174" s="102">
        <f>SUM(C1175:C1179)</f>
        <v>0</v>
      </c>
      <c r="D1174" s="24"/>
      <c r="E1174" s="100"/>
    </row>
    <row r="1175" spans="1:5" ht="13.5">
      <c r="A1175" s="113" t="s">
        <v>936</v>
      </c>
      <c r="B1175" s="100"/>
      <c r="C1175" s="100"/>
      <c r="D1175" s="24"/>
      <c r="E1175" s="100"/>
    </row>
    <row r="1176" spans="1:5" ht="13.5">
      <c r="A1176" s="113" t="s">
        <v>937</v>
      </c>
      <c r="B1176" s="100"/>
      <c r="C1176" s="100"/>
      <c r="D1176" s="24"/>
      <c r="E1176" s="100"/>
    </row>
    <row r="1177" spans="1:5" ht="13.5">
      <c r="A1177" s="113" t="s">
        <v>938</v>
      </c>
      <c r="B1177" s="100"/>
      <c r="C1177" s="100"/>
      <c r="D1177" s="24"/>
      <c r="E1177" s="100"/>
    </row>
    <row r="1178" spans="1:5" ht="13.5">
      <c r="A1178" s="113" t="s">
        <v>939</v>
      </c>
      <c r="B1178" s="100"/>
      <c r="C1178" s="100"/>
      <c r="D1178" s="24"/>
      <c r="E1178" s="100"/>
    </row>
    <row r="1179" spans="1:5" ht="13.5">
      <c r="A1179" s="113" t="s">
        <v>940</v>
      </c>
      <c r="B1179" s="100"/>
      <c r="C1179" s="100"/>
      <c r="D1179" s="24"/>
      <c r="E1179" s="100"/>
    </row>
    <row r="1180" spans="1:5" ht="13.5">
      <c r="A1180" s="113" t="s">
        <v>941</v>
      </c>
      <c r="B1180" s="102">
        <f>SUM(B1181:B1185)</f>
        <v>0</v>
      </c>
      <c r="C1180" s="102">
        <f>SUM(C1181:C1185)</f>
        <v>0</v>
      </c>
      <c r="D1180" s="24"/>
      <c r="E1180" s="100"/>
    </row>
    <row r="1181" spans="1:5" ht="13.5">
      <c r="A1181" s="113" t="s">
        <v>942</v>
      </c>
      <c r="B1181" s="100"/>
      <c r="C1181" s="100"/>
      <c r="D1181" s="24"/>
      <c r="E1181" s="100"/>
    </row>
    <row r="1182" spans="1:5" ht="13.5">
      <c r="A1182" s="113" t="s">
        <v>943</v>
      </c>
      <c r="B1182" s="100"/>
      <c r="C1182" s="100"/>
      <c r="D1182" s="24"/>
      <c r="E1182" s="100"/>
    </row>
    <row r="1183" spans="1:5" ht="13.5">
      <c r="A1183" s="113" t="s">
        <v>944</v>
      </c>
      <c r="B1183" s="100"/>
      <c r="C1183" s="100"/>
      <c r="D1183" s="24"/>
      <c r="E1183" s="100"/>
    </row>
    <row r="1184" spans="1:5" ht="13.5">
      <c r="A1184" s="113" t="s">
        <v>945</v>
      </c>
      <c r="B1184" s="100"/>
      <c r="C1184" s="100"/>
      <c r="D1184" s="24"/>
      <c r="E1184" s="100"/>
    </row>
    <row r="1185" spans="1:5" ht="13.5">
      <c r="A1185" s="113" t="s">
        <v>946</v>
      </c>
      <c r="B1185" s="100"/>
      <c r="C1185" s="100"/>
      <c r="D1185" s="24"/>
      <c r="E1185" s="100"/>
    </row>
    <row r="1186" spans="1:5" ht="13.5">
      <c r="A1186" s="113" t="s">
        <v>947</v>
      </c>
      <c r="B1186" s="102">
        <f>SUM(B1187:B1198)</f>
        <v>0</v>
      </c>
      <c r="C1186" s="102">
        <f>SUM(C1187:C1198)</f>
        <v>0</v>
      </c>
      <c r="D1186" s="24"/>
      <c r="E1186" s="100"/>
    </row>
    <row r="1187" spans="1:5" ht="13.5">
      <c r="A1187" s="113" t="s">
        <v>948</v>
      </c>
      <c r="B1187" s="100"/>
      <c r="C1187" s="100"/>
      <c r="D1187" s="24"/>
      <c r="E1187" s="100"/>
    </row>
    <row r="1188" spans="1:5" ht="13.5">
      <c r="A1188" s="113" t="s">
        <v>949</v>
      </c>
      <c r="B1188" s="100"/>
      <c r="C1188" s="100"/>
      <c r="D1188" s="24"/>
      <c r="E1188" s="100"/>
    </row>
    <row r="1189" spans="1:5" ht="13.5">
      <c r="A1189" s="113" t="s">
        <v>950</v>
      </c>
      <c r="B1189" s="100"/>
      <c r="C1189" s="100"/>
      <c r="D1189" s="24"/>
      <c r="E1189" s="100"/>
    </row>
    <row r="1190" spans="1:5" ht="13.5">
      <c r="A1190" s="113" t="s">
        <v>951</v>
      </c>
      <c r="B1190" s="100"/>
      <c r="C1190" s="100"/>
      <c r="D1190" s="24"/>
      <c r="E1190" s="100"/>
    </row>
    <row r="1191" spans="1:5" ht="13.5">
      <c r="A1191" s="113" t="s">
        <v>952</v>
      </c>
      <c r="B1191" s="100"/>
      <c r="C1191" s="100"/>
      <c r="D1191" s="24"/>
      <c r="E1191" s="100"/>
    </row>
    <row r="1192" spans="1:5" ht="13.5">
      <c r="A1192" s="113" t="s">
        <v>953</v>
      </c>
      <c r="B1192" s="100"/>
      <c r="C1192" s="100"/>
      <c r="D1192" s="24"/>
      <c r="E1192" s="100"/>
    </row>
    <row r="1193" spans="1:5" ht="13.5">
      <c r="A1193" s="113" t="s">
        <v>954</v>
      </c>
      <c r="B1193" s="100"/>
      <c r="C1193" s="100"/>
      <c r="D1193" s="24"/>
      <c r="E1193" s="100"/>
    </row>
    <row r="1194" spans="1:5" ht="13.5">
      <c r="A1194" s="113" t="s">
        <v>955</v>
      </c>
      <c r="B1194" s="100"/>
      <c r="C1194" s="100"/>
      <c r="D1194" s="24"/>
      <c r="E1194" s="100"/>
    </row>
    <row r="1195" spans="1:5" ht="13.5">
      <c r="A1195" s="113" t="s">
        <v>956</v>
      </c>
      <c r="B1195" s="100"/>
      <c r="C1195" s="100"/>
      <c r="D1195" s="24"/>
      <c r="E1195" s="100"/>
    </row>
    <row r="1196" spans="1:5" ht="13.5">
      <c r="A1196" s="113" t="s">
        <v>957</v>
      </c>
      <c r="B1196" s="100"/>
      <c r="C1196" s="100"/>
      <c r="D1196" s="24"/>
      <c r="E1196" s="100"/>
    </row>
    <row r="1197" spans="1:5" ht="13.5">
      <c r="A1197" s="113" t="s">
        <v>958</v>
      </c>
      <c r="B1197" s="100"/>
      <c r="C1197" s="100"/>
      <c r="D1197" s="24"/>
      <c r="E1197" s="100"/>
    </row>
    <row r="1198" spans="1:5" ht="13.5">
      <c r="A1198" s="113" t="s">
        <v>959</v>
      </c>
      <c r="B1198" s="100"/>
      <c r="C1198" s="100"/>
      <c r="D1198" s="24"/>
      <c r="E1198" s="100"/>
    </row>
    <row r="1199" spans="1:5" ht="13.5">
      <c r="A1199" s="98" t="s">
        <v>960</v>
      </c>
      <c r="B1199" s="100">
        <f>SUM(B1200,B1212,B1218,B1224,B1232,B1245,B1249,B1253)</f>
        <v>572</v>
      </c>
      <c r="C1199" s="100">
        <f>SUM(C1200,C1212,C1218,C1224,C1232,C1245,C1249,C1253)</f>
        <v>828</v>
      </c>
      <c r="D1199" s="24">
        <f>C1199/B1199</f>
        <v>1.4475524475524475</v>
      </c>
      <c r="E1199" s="100"/>
    </row>
    <row r="1200" spans="1:5" ht="13.5">
      <c r="A1200" s="113" t="s">
        <v>961</v>
      </c>
      <c r="B1200" s="102">
        <f>SUM(B1201:B1211)</f>
        <v>0</v>
      </c>
      <c r="C1200" s="102">
        <f>SUM(C1201:C1211)</f>
        <v>0</v>
      </c>
      <c r="D1200" s="24"/>
      <c r="E1200" s="100"/>
    </row>
    <row r="1201" spans="1:5" ht="13.5">
      <c r="A1201" s="113" t="s">
        <v>38</v>
      </c>
      <c r="B1201" s="100"/>
      <c r="C1201" s="100"/>
      <c r="D1201" s="24"/>
      <c r="E1201" s="100"/>
    </row>
    <row r="1202" spans="1:5" ht="13.5">
      <c r="A1202" s="113" t="s">
        <v>39</v>
      </c>
      <c r="B1202" s="100"/>
      <c r="C1202" s="100"/>
      <c r="D1202" s="24"/>
      <c r="E1202" s="100"/>
    </row>
    <row r="1203" spans="1:5" ht="13.5">
      <c r="A1203" s="113" t="s">
        <v>40</v>
      </c>
      <c r="B1203" s="100"/>
      <c r="C1203" s="100"/>
      <c r="D1203" s="24"/>
      <c r="E1203" s="100"/>
    </row>
    <row r="1204" spans="1:5" ht="13.5">
      <c r="A1204" s="113" t="s">
        <v>962</v>
      </c>
      <c r="B1204" s="100"/>
      <c r="C1204" s="100"/>
      <c r="D1204" s="24"/>
      <c r="E1204" s="100"/>
    </row>
    <row r="1205" spans="1:5" ht="13.5">
      <c r="A1205" s="113" t="s">
        <v>963</v>
      </c>
      <c r="B1205" s="100"/>
      <c r="C1205" s="100"/>
      <c r="D1205" s="24"/>
      <c r="E1205" s="100"/>
    </row>
    <row r="1206" spans="1:5" ht="13.5">
      <c r="A1206" s="113" t="s">
        <v>964</v>
      </c>
      <c r="B1206" s="100"/>
      <c r="C1206" s="100"/>
      <c r="D1206" s="24"/>
      <c r="E1206" s="100"/>
    </row>
    <row r="1207" spans="1:5" ht="13.5">
      <c r="A1207" s="113" t="s">
        <v>965</v>
      </c>
      <c r="B1207" s="100"/>
      <c r="C1207" s="100"/>
      <c r="D1207" s="24"/>
      <c r="E1207" s="100"/>
    </row>
    <row r="1208" spans="1:5" ht="13.5">
      <c r="A1208" s="113" t="s">
        <v>966</v>
      </c>
      <c r="B1208" s="100"/>
      <c r="C1208" s="100"/>
      <c r="D1208" s="24"/>
      <c r="E1208" s="100"/>
    </row>
    <row r="1209" spans="1:5" ht="13.5">
      <c r="A1209" s="113" t="s">
        <v>967</v>
      </c>
      <c r="B1209" s="100"/>
      <c r="C1209" s="100"/>
      <c r="D1209" s="24"/>
      <c r="E1209" s="100"/>
    </row>
    <row r="1210" spans="1:5" ht="13.5">
      <c r="A1210" s="113" t="s">
        <v>47</v>
      </c>
      <c r="B1210" s="100"/>
      <c r="C1210" s="100"/>
      <c r="D1210" s="24"/>
      <c r="E1210" s="100"/>
    </row>
    <row r="1211" spans="1:5" ht="13.5">
      <c r="A1211" s="113" t="s">
        <v>968</v>
      </c>
      <c r="B1211" s="100"/>
      <c r="C1211" s="100"/>
      <c r="D1211" s="24"/>
      <c r="E1211" s="100"/>
    </row>
    <row r="1212" spans="1:5" ht="13.5">
      <c r="A1212" s="113" t="s">
        <v>969</v>
      </c>
      <c r="B1212" s="102">
        <f>SUM(B1213:B1217)</f>
        <v>0</v>
      </c>
      <c r="C1212" s="102">
        <f>SUM(C1213:C1217)</f>
        <v>0</v>
      </c>
      <c r="D1212" s="24"/>
      <c r="E1212" s="100"/>
    </row>
    <row r="1213" spans="1:5" ht="13.5">
      <c r="A1213" s="113" t="s">
        <v>38</v>
      </c>
      <c r="B1213" s="100"/>
      <c r="C1213" s="100"/>
      <c r="D1213" s="24"/>
      <c r="E1213" s="100"/>
    </row>
    <row r="1214" spans="1:5" ht="13.5">
      <c r="A1214" s="113" t="s">
        <v>39</v>
      </c>
      <c r="B1214" s="100"/>
      <c r="C1214" s="100"/>
      <c r="D1214" s="24"/>
      <c r="E1214" s="100"/>
    </row>
    <row r="1215" spans="1:5" ht="13.5">
      <c r="A1215" s="113" t="s">
        <v>40</v>
      </c>
      <c r="B1215" s="100"/>
      <c r="C1215" s="100"/>
      <c r="D1215" s="24"/>
      <c r="E1215" s="100"/>
    </row>
    <row r="1216" spans="1:5" ht="13.5">
      <c r="A1216" s="113" t="s">
        <v>970</v>
      </c>
      <c r="B1216" s="100"/>
      <c r="C1216" s="100"/>
      <c r="D1216" s="24"/>
      <c r="E1216" s="100"/>
    </row>
    <row r="1217" spans="1:5" ht="13.5">
      <c r="A1217" s="113" t="s">
        <v>971</v>
      </c>
      <c r="B1217" s="100"/>
      <c r="C1217" s="100"/>
      <c r="D1217" s="24"/>
      <c r="E1217" s="100"/>
    </row>
    <row r="1218" spans="1:5" ht="13.5">
      <c r="A1218" s="113" t="s">
        <v>972</v>
      </c>
      <c r="B1218" s="102">
        <f>SUM(B1219:B1223)</f>
        <v>0</v>
      </c>
      <c r="C1218" s="102">
        <f>SUM(C1219:C1223)</f>
        <v>0</v>
      </c>
      <c r="D1218" s="24"/>
      <c r="E1218" s="100"/>
    </row>
    <row r="1219" spans="1:5" ht="13.5">
      <c r="A1219" s="113" t="s">
        <v>38</v>
      </c>
      <c r="B1219" s="100"/>
      <c r="C1219" s="100"/>
      <c r="D1219" s="24"/>
      <c r="E1219" s="100"/>
    </row>
    <row r="1220" spans="1:5" ht="13.5">
      <c r="A1220" s="113" t="s">
        <v>39</v>
      </c>
      <c r="B1220" s="100"/>
      <c r="C1220" s="100"/>
      <c r="D1220" s="24"/>
      <c r="E1220" s="100"/>
    </row>
    <row r="1221" spans="1:5" ht="13.5">
      <c r="A1221" s="113" t="s">
        <v>40</v>
      </c>
      <c r="B1221" s="100"/>
      <c r="C1221" s="100"/>
      <c r="D1221" s="24"/>
      <c r="E1221" s="100"/>
    </row>
    <row r="1222" spans="1:5" ht="13.5">
      <c r="A1222" s="113" t="s">
        <v>973</v>
      </c>
      <c r="B1222" s="100"/>
      <c r="C1222" s="100"/>
      <c r="D1222" s="24"/>
      <c r="E1222" s="100"/>
    </row>
    <row r="1223" spans="1:5" ht="13.5">
      <c r="A1223" s="113" t="s">
        <v>974</v>
      </c>
      <c r="B1223" s="100"/>
      <c r="C1223" s="100"/>
      <c r="D1223" s="24"/>
      <c r="E1223" s="100"/>
    </row>
    <row r="1224" spans="1:5" ht="13.5">
      <c r="A1224" s="98" t="s">
        <v>975</v>
      </c>
      <c r="B1224" s="102">
        <f>SUM(B1225:B1231)</f>
        <v>572</v>
      </c>
      <c r="C1224" s="102">
        <f>SUM(C1225:C1231)</f>
        <v>828</v>
      </c>
      <c r="D1224" s="24">
        <f>C1224/B1224</f>
        <v>1.4475524475524475</v>
      </c>
      <c r="E1224" s="100"/>
    </row>
    <row r="1225" spans="1:5" ht="13.5">
      <c r="A1225" s="113" t="s">
        <v>38</v>
      </c>
      <c r="B1225" s="100"/>
      <c r="C1225" s="100"/>
      <c r="D1225" s="24"/>
      <c r="E1225" s="100"/>
    </row>
    <row r="1226" spans="1:5" ht="13.5">
      <c r="A1226" s="113" t="s">
        <v>39</v>
      </c>
      <c r="B1226" s="100"/>
      <c r="C1226" s="100"/>
      <c r="D1226" s="24"/>
      <c r="E1226" s="100"/>
    </row>
    <row r="1227" spans="1:5" ht="13.5">
      <c r="A1227" s="113" t="s">
        <v>40</v>
      </c>
      <c r="B1227" s="100"/>
      <c r="C1227" s="100"/>
      <c r="D1227" s="24"/>
      <c r="E1227" s="100"/>
    </row>
    <row r="1228" spans="1:5" ht="13.5">
      <c r="A1228" s="113" t="s">
        <v>976</v>
      </c>
      <c r="B1228" s="100"/>
      <c r="C1228" s="100"/>
      <c r="D1228" s="24"/>
      <c r="E1228" s="100"/>
    </row>
    <row r="1229" spans="1:5" ht="13.5">
      <c r="A1229" s="113" t="s">
        <v>977</v>
      </c>
      <c r="B1229" s="100"/>
      <c r="C1229" s="100"/>
      <c r="D1229" s="24"/>
      <c r="E1229" s="100"/>
    </row>
    <row r="1230" spans="1:5" ht="13.5">
      <c r="A1230" s="98" t="s">
        <v>47</v>
      </c>
      <c r="B1230" s="100">
        <v>572</v>
      </c>
      <c r="C1230" s="100">
        <v>828</v>
      </c>
      <c r="D1230" s="24">
        <f>C1230/B1230</f>
        <v>1.4475524475524475</v>
      </c>
      <c r="E1230" s="100"/>
    </row>
    <row r="1231" spans="1:5" ht="13.5">
      <c r="A1231" s="113" t="s">
        <v>978</v>
      </c>
      <c r="B1231" s="100"/>
      <c r="C1231" s="100"/>
      <c r="D1231" s="24"/>
      <c r="E1231" s="100"/>
    </row>
    <row r="1232" spans="1:5" ht="13.5">
      <c r="A1232" s="113" t="s">
        <v>979</v>
      </c>
      <c r="B1232" s="102">
        <f>SUM(B1233:B1244)</f>
        <v>0</v>
      </c>
      <c r="C1232" s="102">
        <f>SUM(C1233:C1244)</f>
        <v>0</v>
      </c>
      <c r="D1232" s="24"/>
      <c r="E1232" s="100"/>
    </row>
    <row r="1233" spans="1:5" ht="13.5">
      <c r="A1233" s="113" t="s">
        <v>38</v>
      </c>
      <c r="B1233" s="100"/>
      <c r="C1233" s="100"/>
      <c r="D1233" s="24"/>
      <c r="E1233" s="100"/>
    </row>
    <row r="1234" spans="1:5" ht="13.5">
      <c r="A1234" s="113" t="s">
        <v>39</v>
      </c>
      <c r="B1234" s="100"/>
      <c r="C1234" s="100"/>
      <c r="D1234" s="24"/>
      <c r="E1234" s="100"/>
    </row>
    <row r="1235" spans="1:5" ht="13.5">
      <c r="A1235" s="113" t="s">
        <v>40</v>
      </c>
      <c r="B1235" s="100"/>
      <c r="C1235" s="100"/>
      <c r="D1235" s="24"/>
      <c r="E1235" s="100"/>
    </row>
    <row r="1236" spans="1:5" ht="13.5">
      <c r="A1236" s="113" t="s">
        <v>980</v>
      </c>
      <c r="B1236" s="100"/>
      <c r="C1236" s="100"/>
      <c r="D1236" s="24"/>
      <c r="E1236" s="100"/>
    </row>
    <row r="1237" spans="1:5" ht="13.5">
      <c r="A1237" s="113" t="s">
        <v>981</v>
      </c>
      <c r="B1237" s="100"/>
      <c r="C1237" s="100"/>
      <c r="D1237" s="24"/>
      <c r="E1237" s="100"/>
    </row>
    <row r="1238" spans="1:5" ht="13.5">
      <c r="A1238" s="113" t="s">
        <v>982</v>
      </c>
      <c r="B1238" s="100"/>
      <c r="C1238" s="100"/>
      <c r="D1238" s="24"/>
      <c r="E1238" s="100"/>
    </row>
    <row r="1239" spans="1:5" ht="13.5">
      <c r="A1239" s="113" t="s">
        <v>983</v>
      </c>
      <c r="B1239" s="100"/>
      <c r="C1239" s="100"/>
      <c r="D1239" s="24"/>
      <c r="E1239" s="100"/>
    </row>
    <row r="1240" spans="1:5" ht="13.5">
      <c r="A1240" s="113" t="s">
        <v>984</v>
      </c>
      <c r="B1240" s="100"/>
      <c r="C1240" s="100"/>
      <c r="D1240" s="24"/>
      <c r="E1240" s="100"/>
    </row>
    <row r="1241" spans="1:5" ht="13.5">
      <c r="A1241" s="113" t="s">
        <v>985</v>
      </c>
      <c r="B1241" s="100"/>
      <c r="C1241" s="100"/>
      <c r="D1241" s="24"/>
      <c r="E1241" s="100"/>
    </row>
    <row r="1242" spans="1:5" ht="13.5">
      <c r="A1242" s="113" t="s">
        <v>986</v>
      </c>
      <c r="B1242" s="100"/>
      <c r="C1242" s="100"/>
      <c r="D1242" s="24"/>
      <c r="E1242" s="100"/>
    </row>
    <row r="1243" spans="1:5" ht="13.5">
      <c r="A1243" s="113" t="s">
        <v>987</v>
      </c>
      <c r="B1243" s="100"/>
      <c r="C1243" s="100"/>
      <c r="D1243" s="24"/>
      <c r="E1243" s="100"/>
    </row>
    <row r="1244" spans="1:5" ht="13.5">
      <c r="A1244" s="113" t="s">
        <v>988</v>
      </c>
      <c r="B1244" s="100"/>
      <c r="C1244" s="100"/>
      <c r="D1244" s="24"/>
      <c r="E1244" s="100"/>
    </row>
    <row r="1245" spans="1:5" ht="13.5">
      <c r="A1245" s="113" t="s">
        <v>989</v>
      </c>
      <c r="B1245" s="102">
        <f>SUM(B1246:B1248)</f>
        <v>0</v>
      </c>
      <c r="C1245" s="102">
        <f>SUM(C1246:C1248)</f>
        <v>0</v>
      </c>
      <c r="D1245" s="24"/>
      <c r="E1245" s="100"/>
    </row>
    <row r="1246" spans="1:5" ht="13.5">
      <c r="A1246" s="113" t="s">
        <v>990</v>
      </c>
      <c r="B1246" s="100"/>
      <c r="C1246" s="100"/>
      <c r="D1246" s="24"/>
      <c r="E1246" s="100"/>
    </row>
    <row r="1247" spans="1:5" ht="13.5">
      <c r="A1247" s="113" t="s">
        <v>991</v>
      </c>
      <c r="B1247" s="100"/>
      <c r="C1247" s="100"/>
      <c r="D1247" s="24"/>
      <c r="E1247" s="100"/>
    </row>
    <row r="1248" spans="1:5" ht="13.5">
      <c r="A1248" s="113" t="s">
        <v>992</v>
      </c>
      <c r="B1248" s="100"/>
      <c r="C1248" s="100"/>
      <c r="D1248" s="24"/>
      <c r="E1248" s="100"/>
    </row>
    <row r="1249" spans="1:5" ht="13.5">
      <c r="A1249" s="113" t="s">
        <v>993</v>
      </c>
      <c r="B1249" s="102">
        <f>SUM(B1250:B1252)</f>
        <v>0</v>
      </c>
      <c r="C1249" s="102">
        <f>SUM(C1250:C1252)</f>
        <v>0</v>
      </c>
      <c r="D1249" s="24"/>
      <c r="E1249" s="100"/>
    </row>
    <row r="1250" spans="1:5" ht="13.5">
      <c r="A1250" s="113" t="s">
        <v>994</v>
      </c>
      <c r="B1250" s="100"/>
      <c r="C1250" s="100"/>
      <c r="D1250" s="24"/>
      <c r="E1250" s="100"/>
    </row>
    <row r="1251" spans="1:5" ht="13.5">
      <c r="A1251" s="113" t="s">
        <v>995</v>
      </c>
      <c r="B1251" s="100"/>
      <c r="C1251" s="100"/>
      <c r="D1251" s="24"/>
      <c r="E1251" s="100"/>
    </row>
    <row r="1252" spans="1:5" ht="13.5">
      <c r="A1252" s="113" t="s">
        <v>996</v>
      </c>
      <c r="B1252" s="100"/>
      <c r="C1252" s="100"/>
      <c r="D1252" s="24"/>
      <c r="E1252" s="100"/>
    </row>
    <row r="1253" spans="1:5" ht="13.5">
      <c r="A1253" s="113" t="s">
        <v>997</v>
      </c>
      <c r="B1253" s="102"/>
      <c r="C1253" s="102"/>
      <c r="D1253" s="24"/>
      <c r="E1253" s="100"/>
    </row>
    <row r="1254" spans="1:5" ht="13.5">
      <c r="A1254" s="98" t="s">
        <v>998</v>
      </c>
      <c r="B1254" s="100"/>
      <c r="C1254" s="100">
        <v>292</v>
      </c>
      <c r="D1254" s="24"/>
      <c r="E1254" s="100"/>
    </row>
    <row r="1255" spans="1:5" ht="13.5">
      <c r="A1255" s="113" t="s">
        <v>999</v>
      </c>
      <c r="B1255" s="100">
        <f>SUM(B1256)</f>
        <v>0</v>
      </c>
      <c r="C1255" s="100">
        <f>SUM(C1256)</f>
        <v>0</v>
      </c>
      <c r="D1255" s="24"/>
      <c r="E1255" s="100"/>
    </row>
    <row r="1256" spans="1:5" ht="13.5">
      <c r="A1256" s="113" t="s">
        <v>1000</v>
      </c>
      <c r="B1256" s="102">
        <f>SUM(B1257:B1260)</f>
        <v>0</v>
      </c>
      <c r="C1256" s="102">
        <f>SUM(C1257:C1260)</f>
        <v>0</v>
      </c>
      <c r="D1256" s="24"/>
      <c r="E1256" s="100"/>
    </row>
    <row r="1257" spans="1:5" ht="13.5">
      <c r="A1257" s="113" t="s">
        <v>1001</v>
      </c>
      <c r="B1257" s="100"/>
      <c r="C1257" s="100"/>
      <c r="D1257" s="24"/>
      <c r="E1257" s="100"/>
    </row>
    <row r="1258" spans="1:5" ht="13.5">
      <c r="A1258" s="113" t="s">
        <v>1002</v>
      </c>
      <c r="B1258" s="100"/>
      <c r="C1258" s="100"/>
      <c r="D1258" s="24"/>
      <c r="E1258" s="109"/>
    </row>
    <row r="1259" spans="1:5" ht="13.5">
      <c r="A1259" s="113" t="s">
        <v>1003</v>
      </c>
      <c r="B1259" s="100"/>
      <c r="C1259" s="100"/>
      <c r="D1259" s="24"/>
      <c r="E1259" s="100"/>
    </row>
    <row r="1260" spans="1:5" ht="13.5">
      <c r="A1260" s="113" t="s">
        <v>1004</v>
      </c>
      <c r="B1260" s="100"/>
      <c r="C1260" s="100"/>
      <c r="D1260" s="24"/>
      <c r="E1260" s="100"/>
    </row>
    <row r="1261" spans="1:5" ht="13.5">
      <c r="A1261" s="98" t="s">
        <v>1005</v>
      </c>
      <c r="B1261" s="100">
        <f>SUM(B1262)</f>
        <v>0</v>
      </c>
      <c r="C1261" s="100">
        <f>SUM(C1262)</f>
        <v>0</v>
      </c>
      <c r="D1261" s="24"/>
      <c r="E1261" s="100"/>
    </row>
    <row r="1262" spans="1:5" ht="13.5">
      <c r="A1262" s="98" t="s">
        <v>1006</v>
      </c>
      <c r="B1262" s="100"/>
      <c r="C1262" s="100"/>
      <c r="D1262" s="24"/>
      <c r="E1262" s="100"/>
    </row>
    <row r="1263" spans="1:5" ht="13.5">
      <c r="A1263" s="98" t="s">
        <v>1007</v>
      </c>
      <c r="B1263" s="100">
        <f>SUM(B1264,B1265)</f>
        <v>0</v>
      </c>
      <c r="C1263" s="100">
        <f>SUM(C1264,C1265)</f>
        <v>0</v>
      </c>
      <c r="D1263" s="24"/>
      <c r="E1263" s="100"/>
    </row>
    <row r="1264" spans="1:5" ht="13.5">
      <c r="A1264" s="98" t="s">
        <v>1008</v>
      </c>
      <c r="B1264" s="100"/>
      <c r="C1264" s="100"/>
      <c r="D1264" s="24"/>
      <c r="E1264" s="100"/>
    </row>
    <row r="1265" spans="1:5" ht="13.5">
      <c r="A1265" s="98" t="s">
        <v>862</v>
      </c>
      <c r="B1265" s="100"/>
      <c r="C1265" s="100"/>
      <c r="D1265" s="24"/>
      <c r="E1265" s="116"/>
    </row>
    <row r="1266" spans="1:5" ht="13.5">
      <c r="A1266" s="98"/>
      <c r="B1266" s="98"/>
      <c r="C1266" s="98"/>
      <c r="D1266" s="98"/>
      <c r="E1266" s="98"/>
    </row>
    <row r="1267" spans="1:5" ht="13.5">
      <c r="A1267" s="98"/>
      <c r="B1267" s="98"/>
      <c r="C1267" s="98"/>
      <c r="D1267" s="98"/>
      <c r="E1267" s="98"/>
    </row>
    <row r="1268" spans="1:5" ht="13.5">
      <c r="A1268" s="117" t="s">
        <v>1009</v>
      </c>
      <c r="B1268" s="118">
        <f>SUM(B5,B234,B238,B250,B340,B391,B447,B504,B629,B699,B773,B792,B903,B967,B1031,B1051,B1081,B1091,B1135,B1155,B1199,B1254,B1255,B1261,B1263)</f>
        <v>16733</v>
      </c>
      <c r="C1268" s="118">
        <f>SUM(C5,C234,C238,C250,C340,C391,C447,C504,C629,C699,C773,C792,C903,C967,C1031,C1051,C1081,C1091,C1135,C1155,C1199,C1254,C1255,C1261,C1263)</f>
        <v>11640</v>
      </c>
      <c r="D1268" s="24">
        <f>C1268/B1268</f>
        <v>0.6956313870794238</v>
      </c>
      <c r="E1268" s="98"/>
    </row>
    <row r="64376" ht="14.25"/>
    <row r="64377" ht="14.25"/>
    <row r="64378" ht="14.25"/>
    <row r="64379" ht="14.25"/>
    <row r="64380" ht="14.25"/>
    <row r="64381" ht="14.25"/>
    <row r="64382" ht="14.25"/>
    <row r="64383" ht="14.25"/>
    <row r="64384" ht="14.25"/>
    <row r="64385" ht="14.25"/>
    <row r="64386" ht="14.25"/>
    <row r="64387" ht="14.25"/>
    <row r="64388" ht="14.25"/>
    <row r="64389" ht="14.25"/>
    <row r="64390" ht="14.25"/>
    <row r="64391" ht="14.25"/>
    <row r="64392" ht="14.25"/>
    <row r="64393" ht="14.25"/>
    <row r="64394" ht="14.25"/>
    <row r="64395" ht="14.25"/>
    <row r="64396" ht="14.25"/>
    <row r="64397" ht="14.25"/>
    <row r="64398" ht="14.25"/>
    <row r="64399" ht="14.25"/>
    <row r="64400" ht="14.25"/>
    <row r="64401" ht="14.25"/>
    <row r="64402" ht="14.25"/>
    <row r="64403" ht="14.25"/>
    <row r="64404" ht="14.25"/>
    <row r="64405" ht="14.25"/>
    <row r="64406" ht="14.25"/>
    <row r="64407" ht="14.25"/>
    <row r="64408" ht="14.25"/>
    <row r="64409" ht="14.25"/>
    <row r="64410" ht="14.25"/>
    <row r="64411" ht="14.25"/>
    <row r="64412" ht="14.25"/>
    <row r="64413" ht="14.25"/>
    <row r="64414" ht="14.25"/>
    <row r="64415" ht="14.25"/>
    <row r="64416" ht="14.25"/>
    <row r="64417" ht="14.25"/>
    <row r="64418" ht="14.25"/>
    <row r="64419" ht="14.25"/>
    <row r="64420" ht="14.25"/>
    <row r="64421" ht="14.25"/>
    <row r="64422" ht="14.25"/>
    <row r="64423" ht="14.25"/>
    <row r="64424" ht="14.25"/>
    <row r="64425" ht="14.25"/>
    <row r="64426" ht="14.25"/>
    <row r="64427" ht="14.25"/>
    <row r="64428" ht="14.25"/>
    <row r="64429" ht="14.25"/>
    <row r="64430" ht="14.25"/>
    <row r="64431" ht="14.25"/>
    <row r="64432" ht="14.25"/>
    <row r="64433" ht="14.25"/>
    <row r="64434" ht="14.25"/>
    <row r="64435" ht="14.25"/>
    <row r="64436" ht="14.25"/>
    <row r="64437" ht="14.25"/>
    <row r="64438" ht="14.25"/>
    <row r="64439" ht="14.25"/>
    <row r="64440" ht="14.25"/>
    <row r="64441" ht="14.25"/>
    <row r="64442" ht="14.25"/>
    <row r="64443" ht="14.25"/>
    <row r="64444" ht="14.25"/>
    <row r="64445" ht="14.25"/>
    <row r="64446" ht="14.25"/>
    <row r="64447" ht="14.25"/>
    <row r="64448" ht="14.25"/>
    <row r="64449" ht="14.25"/>
    <row r="64450" ht="14.25"/>
    <row r="64451" ht="14.25"/>
    <row r="64452" ht="14.25"/>
    <row r="64453" ht="14.25"/>
    <row r="64454" ht="14.25"/>
    <row r="64455" ht="14.25"/>
    <row r="64456" ht="14.25"/>
    <row r="64457" ht="14.25"/>
    <row r="64458" ht="14.25"/>
    <row r="64459" ht="14.25"/>
    <row r="64460" ht="14.25"/>
    <row r="64461" ht="14.25"/>
    <row r="64462" ht="14.25"/>
    <row r="64463" ht="14.25"/>
    <row r="64464" ht="14.25"/>
    <row r="64465" ht="14.25"/>
    <row r="64466" ht="14.25"/>
    <row r="64467" ht="14.25"/>
    <row r="64468" ht="14.25"/>
    <row r="64469" ht="14.25"/>
    <row r="64470" ht="14.25"/>
    <row r="64471" ht="14.25"/>
    <row r="64472" ht="14.25"/>
    <row r="64473" ht="14.25"/>
    <row r="64474" ht="14.25"/>
    <row r="64475" ht="14.25"/>
    <row r="64476" ht="14.25"/>
    <row r="64477" ht="14.25"/>
    <row r="64478" ht="14.25"/>
    <row r="64479" ht="14.25"/>
    <row r="64480" ht="14.25"/>
    <row r="64481" ht="14.25"/>
    <row r="64482" ht="14.25"/>
    <row r="64483" ht="14.25"/>
    <row r="64484" ht="14.25"/>
    <row r="64485" ht="14.25"/>
    <row r="64486" ht="14.25"/>
    <row r="64487" ht="14.25"/>
    <row r="64488" ht="14.25"/>
    <row r="64489" ht="14.25"/>
    <row r="64490" ht="14.25"/>
    <row r="64491" ht="14.25"/>
    <row r="64492" ht="14.25"/>
    <row r="64493" ht="14.25"/>
    <row r="64494" ht="14.25"/>
    <row r="64495" ht="14.25"/>
    <row r="64496" ht="14.25"/>
    <row r="64497" ht="14.25"/>
    <row r="64498" ht="14.25"/>
    <row r="64499" ht="14.25"/>
    <row r="64500" ht="14.25"/>
    <row r="64501" ht="14.25"/>
    <row r="64502" ht="14.25"/>
    <row r="64503" ht="14.25"/>
    <row r="64504" ht="14.25"/>
    <row r="64505" ht="14.25"/>
    <row r="64506" ht="14.25"/>
    <row r="64507" ht="14.25"/>
    <row r="64508" ht="14.25"/>
    <row r="64509" ht="14.25"/>
    <row r="64510" ht="14.25"/>
    <row r="64511" ht="14.25"/>
    <row r="64512" ht="14.25"/>
    <row r="64513" ht="14.25"/>
    <row r="64514" ht="14.25"/>
    <row r="64515" ht="14.25"/>
    <row r="64516" ht="14.25"/>
    <row r="64517" ht="14.25"/>
    <row r="64518" ht="14.25"/>
    <row r="64519" ht="14.25"/>
    <row r="64520" ht="14.25"/>
    <row r="64521" ht="14.25"/>
    <row r="64522" ht="14.25"/>
    <row r="64523" ht="14.25"/>
    <row r="64524" ht="14.25"/>
    <row r="64525" ht="14.25"/>
    <row r="64526" ht="14.25"/>
    <row r="64527" ht="14.25"/>
    <row r="64528" ht="14.25"/>
    <row r="64529" ht="14.25"/>
    <row r="64530" ht="14.25"/>
    <row r="64531" ht="14.25"/>
    <row r="64532" ht="14.25"/>
    <row r="64533" ht="14.25"/>
    <row r="64534" ht="14.25"/>
    <row r="64535" ht="14.25"/>
    <row r="64536" ht="14.25"/>
    <row r="64537" ht="14.25"/>
    <row r="64538" ht="14.25"/>
    <row r="64539" ht="14.25"/>
    <row r="64540" ht="14.25"/>
    <row r="64541" ht="14.25"/>
    <row r="64542" ht="14.25"/>
    <row r="64543" ht="14.25"/>
    <row r="64544" ht="14.25"/>
    <row r="64545" ht="14.25"/>
    <row r="64546" ht="14.25"/>
    <row r="64547" ht="14.25"/>
    <row r="64548" ht="14.25"/>
    <row r="64549" ht="14.25"/>
    <row r="64550" ht="14.25"/>
    <row r="64551" ht="14.25"/>
    <row r="64552" ht="14.25"/>
    <row r="64553" ht="14.25"/>
    <row r="64554" ht="14.25"/>
    <row r="64555" ht="14.25"/>
    <row r="64556" ht="14.25"/>
    <row r="64557" ht="14.25"/>
    <row r="64558" ht="14.25"/>
    <row r="64559" ht="14.25"/>
    <row r="64560" ht="14.25"/>
    <row r="64561" ht="14.25"/>
    <row r="64562" ht="14.25"/>
    <row r="64563" ht="14.25"/>
    <row r="64564" ht="14.25"/>
    <row r="64565" ht="14.25"/>
    <row r="64566" ht="14.25"/>
    <row r="64567" ht="14.25"/>
    <row r="64568" ht="14.25"/>
    <row r="64569" ht="14.25"/>
    <row r="64570" ht="14.25"/>
    <row r="64571" ht="14.25"/>
    <row r="64572" ht="14.25"/>
    <row r="64573" ht="14.25"/>
    <row r="64574" ht="14.25"/>
    <row r="64575" ht="14.25"/>
    <row r="64576" ht="14.25"/>
    <row r="64577" ht="14.25"/>
    <row r="64578" ht="14.25"/>
    <row r="64579" ht="14.25"/>
    <row r="64580" ht="14.25"/>
    <row r="64581" ht="14.25"/>
    <row r="64582" ht="14.25"/>
    <row r="64583" ht="14.25"/>
    <row r="64584" ht="14.25"/>
    <row r="64585" ht="14.25"/>
    <row r="64586" ht="14.25"/>
    <row r="64587" ht="14.25"/>
    <row r="64588" ht="14.25"/>
    <row r="64589" ht="14.25"/>
    <row r="64590" ht="14.25"/>
    <row r="64591" ht="14.25"/>
    <row r="64592" ht="14.25"/>
    <row r="64593" ht="14.25"/>
    <row r="64594" ht="14.25"/>
    <row r="64595" ht="14.25"/>
    <row r="64596" ht="14.25"/>
    <row r="64597" ht="14.25"/>
    <row r="64598" ht="14.25"/>
    <row r="64599" ht="14.25"/>
    <row r="64600" ht="14.25"/>
    <row r="64601" ht="14.25"/>
    <row r="64602" ht="14.25"/>
    <row r="64603" ht="14.25"/>
    <row r="64604" ht="14.25"/>
    <row r="64605" ht="14.25"/>
    <row r="64606" ht="14.25"/>
    <row r="64607" ht="14.25"/>
    <row r="64608" ht="14.25"/>
    <row r="64609" ht="14.25"/>
    <row r="64610" ht="14.25"/>
    <row r="64611" ht="14.25"/>
    <row r="64612" ht="14.25"/>
    <row r="64613" ht="14.25"/>
    <row r="64614" ht="14.25"/>
    <row r="64615" ht="14.25"/>
    <row r="64616" ht="14.25"/>
    <row r="64617" ht="14.25"/>
    <row r="64618" ht="14.25"/>
    <row r="64619" ht="14.25"/>
    <row r="64620" ht="14.25"/>
    <row r="64621" ht="14.25"/>
    <row r="64622" ht="14.25"/>
    <row r="64623" ht="14.25"/>
    <row r="64624" ht="14.25"/>
    <row r="64625" ht="14.25"/>
    <row r="64626" ht="14.25"/>
    <row r="64627" ht="14.25"/>
    <row r="64628" ht="14.25"/>
    <row r="64629" ht="14.25"/>
    <row r="64630" ht="14.25"/>
    <row r="64631" ht="14.25"/>
    <row r="64632" ht="14.25"/>
    <row r="64633" ht="14.25"/>
    <row r="64634" ht="14.25"/>
    <row r="64635" ht="14.25"/>
    <row r="64636" ht="14.25"/>
    <row r="64637" ht="14.25"/>
    <row r="64638" ht="14.25"/>
    <row r="64639" ht="14.25"/>
    <row r="64640" ht="14.25"/>
    <row r="64641" ht="14.25"/>
    <row r="64642" ht="14.25"/>
    <row r="64643" ht="14.25"/>
    <row r="64644" ht="14.25"/>
    <row r="64645" ht="14.25"/>
    <row r="64646" ht="14.25"/>
    <row r="64647" ht="14.25"/>
    <row r="64648" ht="14.25"/>
    <row r="64649" ht="14.25"/>
    <row r="64650" ht="14.25"/>
    <row r="64651" ht="14.25"/>
    <row r="64652" ht="14.25"/>
    <row r="64653" ht="14.25"/>
    <row r="64654" ht="14.25"/>
    <row r="64655" ht="14.25"/>
    <row r="64656" ht="14.25"/>
    <row r="64657" ht="14.25"/>
    <row r="64658" ht="14.25"/>
    <row r="64659" ht="14.25"/>
    <row r="64660" ht="14.25"/>
    <row r="64661" ht="14.25"/>
    <row r="64662" ht="14.25"/>
    <row r="64663" ht="14.25"/>
    <row r="64664" ht="14.25"/>
    <row r="64665" ht="14.25"/>
    <row r="64666" ht="14.25"/>
    <row r="64667" ht="14.25"/>
    <row r="64668" ht="14.25"/>
    <row r="64669" ht="14.25"/>
    <row r="64670" ht="14.25"/>
    <row r="64671" ht="14.25"/>
    <row r="64672" ht="14.25"/>
    <row r="64673" ht="14.25"/>
    <row r="64674" ht="14.25"/>
    <row r="64675" ht="14.25"/>
    <row r="64676" ht="14.25"/>
    <row r="64677" ht="14.25"/>
    <row r="64678" ht="14.25"/>
    <row r="64679" ht="14.25"/>
    <row r="64680" ht="14.25"/>
    <row r="64681" ht="14.25"/>
    <row r="64682" ht="14.25"/>
    <row r="64683" ht="14.25"/>
    <row r="64684" ht="14.25"/>
    <row r="64685" ht="14.25"/>
    <row r="64686" ht="14.25"/>
    <row r="64687" ht="14.25"/>
    <row r="64688" ht="14.25"/>
    <row r="64689" ht="14.25"/>
    <row r="64690" ht="14.25"/>
    <row r="64691" ht="14.25"/>
    <row r="64692" ht="14.25"/>
    <row r="64693" ht="14.25"/>
    <row r="64694" ht="14.25"/>
    <row r="64695" ht="14.25"/>
    <row r="64696" ht="14.25"/>
    <row r="64697" ht="14.25"/>
    <row r="64698" ht="14.25"/>
    <row r="64699" ht="14.25"/>
    <row r="64700" ht="14.25"/>
    <row r="64701" ht="14.25"/>
    <row r="64702" ht="14.25"/>
    <row r="64703" ht="14.25"/>
    <row r="64704" ht="14.25"/>
    <row r="64705" ht="14.25"/>
    <row r="64706" ht="14.25"/>
    <row r="64707" ht="14.25"/>
    <row r="64708" ht="14.25"/>
    <row r="64709" ht="14.25"/>
    <row r="64710" ht="14.25"/>
    <row r="64711" ht="14.25"/>
    <row r="64712" ht="14.25"/>
    <row r="64713" ht="14.25"/>
    <row r="64714" ht="14.25"/>
    <row r="64715" ht="14.25"/>
    <row r="64716" ht="14.25"/>
    <row r="64717" ht="14.25"/>
    <row r="64718" ht="14.25"/>
    <row r="64719" ht="14.25"/>
    <row r="64720" ht="14.25"/>
    <row r="64721" ht="14.25"/>
    <row r="64722" ht="14.25"/>
    <row r="64723" ht="14.25"/>
    <row r="64724" ht="14.25"/>
    <row r="64725" ht="14.25"/>
    <row r="64726" ht="14.25"/>
    <row r="64727" ht="14.25"/>
    <row r="64728" ht="14.25"/>
    <row r="64729" ht="14.25"/>
    <row r="64730" ht="14.25"/>
    <row r="64731" ht="14.25"/>
    <row r="64732" ht="14.25"/>
    <row r="64733" ht="14.25"/>
    <row r="64734" ht="14.25"/>
    <row r="64735" ht="14.25"/>
    <row r="64736" ht="14.25"/>
    <row r="64737" ht="14.25"/>
    <row r="64738" ht="14.25"/>
    <row r="64739" ht="14.25"/>
    <row r="64740" ht="14.25"/>
    <row r="64741" ht="14.25"/>
    <row r="64742" ht="14.25"/>
    <row r="64743" ht="14.25"/>
    <row r="64744" ht="14.25"/>
    <row r="64745" ht="14.25"/>
    <row r="64746" ht="14.25"/>
    <row r="64747" ht="14.25"/>
    <row r="64748" ht="14.25"/>
    <row r="64749" ht="14.25"/>
    <row r="64750" ht="14.25"/>
    <row r="64751" ht="14.25"/>
    <row r="64752" ht="14.25"/>
    <row r="64753" ht="14.25"/>
    <row r="64754" ht="14.25"/>
    <row r="64755" ht="14.25"/>
    <row r="64756" ht="14.25"/>
    <row r="64757" ht="14.25"/>
    <row r="64758" ht="14.25"/>
    <row r="64759" ht="14.25"/>
    <row r="64760" ht="14.25"/>
    <row r="64761" ht="14.25"/>
    <row r="64762" ht="14.25"/>
    <row r="64763" ht="14.25"/>
    <row r="64764" ht="14.25"/>
    <row r="64765" ht="14.25"/>
    <row r="64766" ht="14.25"/>
    <row r="64767" ht="14.25"/>
    <row r="64768" ht="14.25"/>
    <row r="64769" ht="14.25"/>
    <row r="64770" ht="14.25"/>
    <row r="64771" ht="14.25"/>
    <row r="64772" ht="14.25"/>
    <row r="64773" ht="14.25"/>
    <row r="64774" ht="14.25"/>
    <row r="64775" ht="14.25"/>
    <row r="64776" ht="14.25"/>
    <row r="64777" ht="14.25"/>
    <row r="64778" ht="14.25"/>
    <row r="64779" ht="14.25"/>
    <row r="64780" ht="14.25"/>
    <row r="64781" ht="14.25"/>
    <row r="64782" ht="14.25"/>
    <row r="64783" ht="14.25"/>
    <row r="64784" ht="14.25"/>
    <row r="64785" ht="14.25"/>
    <row r="64786" ht="14.25"/>
    <row r="64787" ht="14.25"/>
    <row r="64788" ht="14.25"/>
    <row r="64789" ht="14.25"/>
    <row r="64790" ht="14.25"/>
    <row r="64791" ht="14.25"/>
    <row r="64792" ht="14.25"/>
    <row r="64793" ht="14.25"/>
    <row r="64794" ht="14.25"/>
    <row r="64795" ht="14.25"/>
    <row r="64796" ht="14.25"/>
    <row r="64797" ht="14.25"/>
    <row r="64798" ht="14.25"/>
    <row r="64799" ht="14.25"/>
    <row r="64800" ht="14.25"/>
    <row r="64801" ht="14.25"/>
    <row r="64802" ht="14.25"/>
    <row r="64803" ht="14.25"/>
    <row r="64804" ht="14.25"/>
    <row r="64805" ht="14.25"/>
    <row r="64806" ht="14.25"/>
    <row r="64807" ht="14.25"/>
    <row r="64808" ht="14.25"/>
    <row r="64809" ht="14.25"/>
    <row r="64810" ht="14.25"/>
    <row r="64811" ht="14.25"/>
    <row r="64812" ht="14.25"/>
    <row r="64813" ht="14.25"/>
    <row r="64814" ht="14.25"/>
    <row r="64815" ht="14.25"/>
    <row r="64816" ht="14.25"/>
    <row r="64817" ht="14.25"/>
    <row r="64818" ht="14.25"/>
    <row r="64819" ht="14.25"/>
    <row r="64820" ht="14.25"/>
    <row r="64821" ht="14.25"/>
    <row r="64822" ht="14.25"/>
    <row r="64823" ht="14.25"/>
    <row r="64824" ht="14.25"/>
    <row r="64825" ht="14.25"/>
    <row r="64826" ht="14.25"/>
    <row r="64827" ht="14.25"/>
    <row r="64828" ht="14.25"/>
    <row r="64829" ht="14.25"/>
    <row r="64830" ht="14.25"/>
    <row r="64831" ht="14.25"/>
    <row r="64832" ht="14.25"/>
    <row r="64833" ht="14.25"/>
    <row r="64834" ht="14.25"/>
    <row r="64835" ht="14.25"/>
    <row r="64836" ht="14.25"/>
    <row r="64837" ht="14.25"/>
    <row r="64838" ht="14.25"/>
    <row r="64839" ht="14.25"/>
    <row r="64840" ht="14.25"/>
    <row r="64841" ht="14.25"/>
    <row r="64842" ht="14.25"/>
    <row r="64843" ht="14.25"/>
    <row r="64844" ht="14.25"/>
    <row r="64845" ht="14.25"/>
    <row r="64846" ht="14.25"/>
    <row r="64847" ht="14.25"/>
    <row r="64848" ht="14.25"/>
    <row r="64849" ht="14.25"/>
    <row r="64850" ht="14.25"/>
    <row r="64851" ht="14.25"/>
    <row r="64852" ht="14.25"/>
    <row r="64853" ht="14.25"/>
    <row r="64854" ht="14.25"/>
    <row r="64855" ht="14.25"/>
    <row r="64856" ht="14.25"/>
    <row r="64857" ht="14.25"/>
    <row r="64858" ht="14.25"/>
    <row r="64859" ht="14.25"/>
    <row r="64860" ht="14.25"/>
    <row r="64861" ht="14.25"/>
    <row r="64862" ht="14.25"/>
    <row r="64863" ht="14.25"/>
    <row r="64864" ht="14.25"/>
    <row r="64865" ht="14.25"/>
    <row r="64866" ht="14.25"/>
    <row r="64867" ht="14.25"/>
    <row r="64868" ht="14.25"/>
    <row r="64869" ht="14.25"/>
    <row r="64870" ht="14.25"/>
    <row r="64871" ht="14.25"/>
    <row r="64872" ht="14.25"/>
    <row r="64873" ht="14.25"/>
    <row r="64874" ht="14.25"/>
    <row r="64875" ht="14.25"/>
    <row r="64876" ht="14.25"/>
    <row r="64877" ht="14.25"/>
    <row r="64878" ht="14.25"/>
    <row r="64879" ht="14.25"/>
    <row r="64880" ht="14.25"/>
    <row r="64881" ht="14.25"/>
    <row r="64882" ht="14.25"/>
    <row r="64883" ht="14.25"/>
    <row r="64884" ht="14.25"/>
    <row r="64885" ht="14.25"/>
    <row r="64886" ht="14.25"/>
    <row r="64887" ht="14.25"/>
    <row r="64888" ht="14.25"/>
    <row r="64889" ht="14.25"/>
    <row r="64890" ht="14.25"/>
    <row r="64891" ht="14.25"/>
    <row r="64892" ht="14.25"/>
    <row r="64893" ht="14.25"/>
    <row r="64894" ht="14.25"/>
    <row r="64895" ht="14.25"/>
    <row r="64896" ht="14.25"/>
    <row r="64897" ht="14.25"/>
    <row r="64898" ht="14.25"/>
    <row r="64899" ht="14.25"/>
    <row r="64900" ht="14.25"/>
    <row r="64901" ht="14.25"/>
    <row r="64902" ht="14.25"/>
    <row r="64903" ht="14.25"/>
    <row r="64904" ht="14.25"/>
    <row r="64905" ht="14.25"/>
    <row r="64906" ht="14.25"/>
    <row r="64907" ht="14.25"/>
    <row r="64908" ht="14.25"/>
    <row r="64909" ht="14.25"/>
    <row r="64910" ht="14.25"/>
    <row r="64911" ht="14.25"/>
    <row r="64912" ht="14.25"/>
    <row r="64913" ht="14.25"/>
    <row r="64914" ht="14.25"/>
    <row r="64915" ht="14.25"/>
    <row r="64916" ht="14.25"/>
    <row r="64917" ht="14.25"/>
    <row r="64918" ht="14.25"/>
    <row r="64919" ht="14.25"/>
    <row r="64920" ht="14.25"/>
    <row r="64921" ht="14.25"/>
    <row r="64922" ht="14.25"/>
    <row r="64923" ht="14.25"/>
    <row r="64924" ht="14.25"/>
    <row r="64925" ht="14.25"/>
    <row r="64926" ht="14.25"/>
    <row r="64927" ht="14.25"/>
    <row r="64928" ht="14.25"/>
    <row r="64929" ht="14.25"/>
    <row r="64930" ht="14.25"/>
    <row r="64931" ht="14.25"/>
    <row r="64932" ht="14.25"/>
    <row r="64933" ht="14.25"/>
    <row r="64934" ht="14.25"/>
    <row r="64935" ht="14.25"/>
    <row r="64936" ht="14.25"/>
    <row r="64937" ht="14.25"/>
    <row r="64938" ht="14.25"/>
    <row r="64939" ht="14.25"/>
    <row r="64940" ht="14.25"/>
    <row r="64941" ht="14.25"/>
    <row r="64942" ht="14.25"/>
    <row r="64943" ht="14.25"/>
    <row r="64944" ht="14.25"/>
    <row r="64945" ht="14.25"/>
    <row r="64946" ht="14.25"/>
    <row r="64947" ht="14.25"/>
    <row r="64948" ht="14.25"/>
    <row r="64949" ht="14.25"/>
    <row r="64950" ht="14.25"/>
    <row r="64951" ht="14.25"/>
    <row r="64952" ht="14.25"/>
    <row r="64953" ht="14.25"/>
    <row r="64954" ht="14.25"/>
    <row r="64955" ht="14.25"/>
    <row r="64956" ht="14.25"/>
    <row r="64957" ht="14.25"/>
    <row r="64958" ht="14.25"/>
    <row r="64959" ht="14.25"/>
    <row r="64960" ht="14.25"/>
    <row r="64961" ht="14.25"/>
    <row r="64962" ht="14.25"/>
    <row r="64963" ht="14.25"/>
    <row r="64964" ht="14.25"/>
    <row r="64965" ht="14.25"/>
    <row r="64966" ht="14.25"/>
    <row r="64967" ht="14.25"/>
    <row r="64968" ht="14.25"/>
    <row r="64969" ht="14.25"/>
    <row r="64970" ht="14.25"/>
    <row r="64971" ht="14.25"/>
    <row r="64972" ht="14.25"/>
    <row r="64973" ht="14.25"/>
    <row r="64974" ht="14.25"/>
    <row r="64975" ht="14.25"/>
    <row r="64976" ht="14.25"/>
    <row r="64977" ht="14.25"/>
    <row r="64978" ht="14.25"/>
    <row r="64979" ht="14.25"/>
    <row r="64980" ht="14.25"/>
    <row r="64981" ht="14.25"/>
    <row r="64982" ht="14.25"/>
    <row r="64983" ht="14.25"/>
    <row r="64984" ht="14.25"/>
    <row r="64985" ht="14.25"/>
    <row r="64986" ht="14.25"/>
    <row r="64987" ht="14.25"/>
    <row r="64988" ht="14.25"/>
    <row r="64989" ht="14.25"/>
    <row r="64990" ht="14.25"/>
    <row r="64991" ht="14.25"/>
    <row r="64992" ht="14.25"/>
    <row r="64993" ht="14.25"/>
    <row r="64994" ht="14.25"/>
    <row r="64995" ht="14.25"/>
    <row r="64996" ht="14.25"/>
    <row r="64997" ht="14.25"/>
    <row r="64998" ht="14.25"/>
    <row r="64999" ht="14.25"/>
    <row r="65000" ht="14.25"/>
    <row r="65001" ht="14.25"/>
    <row r="65002" ht="14.25"/>
    <row r="65003" ht="14.25"/>
    <row r="65004" ht="14.25"/>
    <row r="65005" ht="14.25"/>
    <row r="65006" ht="14.25"/>
    <row r="65007" ht="14.25"/>
    <row r="65008" ht="14.25"/>
    <row r="65009" ht="14.25"/>
    <row r="65010" ht="14.25"/>
    <row r="65011" ht="14.25"/>
    <row r="65012" ht="14.25"/>
    <row r="65013" ht="14.25"/>
    <row r="65014" ht="14.25"/>
    <row r="65015" ht="14.25"/>
    <row r="65016" ht="14.25"/>
    <row r="65017" ht="14.25"/>
    <row r="65018" ht="14.25"/>
    <row r="65019" ht="14.25"/>
    <row r="65020" ht="14.25"/>
    <row r="65021" ht="14.25"/>
    <row r="65022" ht="14.25"/>
    <row r="65023" ht="14.25"/>
    <row r="65024" ht="14.25"/>
    <row r="65025" ht="14.25"/>
    <row r="65026" ht="14.25"/>
    <row r="65027" ht="14.25"/>
    <row r="65028" ht="14.25"/>
    <row r="65029" ht="14.25"/>
    <row r="65030" ht="14.25"/>
    <row r="65031" ht="14.25"/>
    <row r="65032" ht="14.25"/>
    <row r="65033" ht="14.25"/>
    <row r="65034" ht="14.25"/>
    <row r="65035" ht="14.25"/>
    <row r="65036" ht="14.25"/>
    <row r="65037" ht="14.25"/>
    <row r="65038" ht="14.25"/>
    <row r="65039" ht="14.25"/>
    <row r="65040" ht="14.25"/>
    <row r="65041" ht="14.25"/>
    <row r="65042" ht="14.25"/>
    <row r="65043" ht="14.25"/>
    <row r="65044" ht="14.25"/>
    <row r="65045" ht="14.25"/>
    <row r="65046" ht="14.25"/>
    <row r="65047" ht="14.25"/>
    <row r="65048" ht="14.25"/>
    <row r="65049" ht="14.25"/>
    <row r="65050" ht="14.25"/>
    <row r="65051" ht="14.25"/>
    <row r="65052" ht="14.25"/>
    <row r="65053" ht="14.25"/>
    <row r="65054" ht="14.25"/>
    <row r="65055" ht="14.25"/>
    <row r="65056" ht="14.25"/>
    <row r="65057" ht="14.25"/>
    <row r="65058" ht="14.25"/>
    <row r="65059" ht="14.25"/>
    <row r="65060" ht="14.25"/>
    <row r="65061" ht="14.25"/>
    <row r="65062" ht="14.25"/>
    <row r="65063" ht="14.25"/>
    <row r="65064" ht="14.25"/>
    <row r="65065" ht="14.25"/>
    <row r="65066" ht="14.25"/>
    <row r="65067" ht="14.25"/>
    <row r="65068" ht="14.25"/>
    <row r="65069" ht="14.25"/>
    <row r="65070" ht="14.25"/>
    <row r="65071" ht="14.25"/>
    <row r="65072" ht="14.25"/>
    <row r="65073" ht="14.25"/>
    <row r="65074" ht="14.25"/>
    <row r="65075" ht="14.25"/>
    <row r="65076" ht="14.25"/>
    <row r="65077" ht="14.25"/>
    <row r="65078" ht="14.25"/>
    <row r="65079" ht="14.25"/>
    <row r="65080" ht="14.25"/>
    <row r="65081" ht="14.25"/>
    <row r="65082" ht="14.25"/>
    <row r="65083" ht="14.25"/>
    <row r="65084" ht="14.25"/>
    <row r="65085" ht="14.25"/>
    <row r="65086" ht="14.25"/>
    <row r="65087" ht="14.25"/>
    <row r="65088" ht="14.25"/>
    <row r="65089" ht="14.25"/>
    <row r="65090" ht="14.25"/>
    <row r="65091" ht="14.25"/>
    <row r="65092" ht="14.25"/>
    <row r="65093" ht="14.25"/>
    <row r="65094" ht="14.25"/>
    <row r="65095" ht="14.25"/>
    <row r="65096" ht="14.25"/>
    <row r="65097" ht="14.25"/>
    <row r="65098" ht="14.25"/>
    <row r="65099" ht="14.25"/>
    <row r="65100" ht="14.25"/>
    <row r="65101" ht="14.25"/>
    <row r="65102" ht="14.25"/>
    <row r="65103" ht="14.25"/>
    <row r="65104" ht="14.25"/>
    <row r="65105" ht="14.25"/>
    <row r="65106" ht="14.25"/>
    <row r="65107" ht="14.25"/>
    <row r="65108" ht="14.25"/>
    <row r="65109" ht="14.25"/>
    <row r="65110" ht="14.25"/>
    <row r="65111" ht="14.25"/>
    <row r="65112" ht="14.25"/>
    <row r="65113" ht="14.25"/>
    <row r="65114" ht="14.25"/>
    <row r="65115" ht="14.25"/>
    <row r="65116" ht="14.25"/>
    <row r="65117" ht="14.25"/>
    <row r="65118" ht="14.25"/>
    <row r="65119" ht="14.25"/>
    <row r="65120" ht="14.25"/>
    <row r="65121" ht="14.25"/>
    <row r="65122" ht="14.25"/>
    <row r="65123" ht="14.25"/>
    <row r="65124" ht="14.25"/>
    <row r="65125" ht="14.25"/>
    <row r="65126" ht="14.25"/>
    <row r="65127" ht="14.25"/>
    <row r="65128" ht="14.25"/>
    <row r="65129" ht="14.25"/>
    <row r="65130" ht="14.25"/>
    <row r="65131" ht="14.25"/>
    <row r="65132" ht="14.25"/>
    <row r="65133" ht="14.25"/>
    <row r="65134" ht="14.25"/>
    <row r="65135" ht="14.25"/>
    <row r="65136" ht="14.25"/>
    <row r="65137" ht="14.25"/>
    <row r="65138" ht="14.25"/>
    <row r="65139" ht="14.25"/>
    <row r="65140" ht="14.25"/>
    <row r="65141" ht="14.25"/>
    <row r="65142" ht="14.25"/>
    <row r="65143" ht="14.25"/>
    <row r="65144" ht="14.25"/>
    <row r="65145" ht="14.25"/>
    <row r="65146" ht="14.25"/>
    <row r="65147" ht="14.25"/>
    <row r="65148" ht="14.25"/>
    <row r="65149" ht="14.25"/>
    <row r="65150" ht="14.25"/>
    <row r="65151" ht="14.25"/>
    <row r="65152" ht="14.25"/>
    <row r="65153" ht="14.25"/>
    <row r="65154" ht="14.25"/>
    <row r="65155" ht="14.25"/>
    <row r="65156" ht="14.25"/>
    <row r="65157" ht="14.25"/>
    <row r="65158" ht="14.25"/>
    <row r="65159" ht="14.25"/>
    <row r="65160" ht="14.25"/>
    <row r="65161" ht="14.25"/>
    <row r="65162" ht="14.25"/>
    <row r="65163" ht="14.25"/>
    <row r="65164" ht="14.25"/>
    <row r="65165" ht="14.25"/>
    <row r="65166" ht="14.25"/>
    <row r="65167" ht="14.25"/>
    <row r="65168" ht="14.25"/>
    <row r="65169" ht="14.25"/>
    <row r="65170" ht="14.25"/>
    <row r="65171" ht="14.25"/>
    <row r="65172" ht="14.25"/>
    <row r="65173" ht="14.25"/>
    <row r="65174" ht="14.25"/>
    <row r="65175" ht="14.25"/>
    <row r="65176" ht="14.25"/>
    <row r="65177" ht="14.25"/>
    <row r="65178" ht="14.25"/>
    <row r="65179" ht="14.25"/>
    <row r="65180" ht="14.25"/>
    <row r="65181" ht="14.25"/>
    <row r="65182" ht="14.25"/>
    <row r="65183" ht="14.25"/>
    <row r="65184" ht="14.25"/>
    <row r="65185" ht="14.25"/>
    <row r="65186" ht="14.25"/>
    <row r="65187" ht="14.25"/>
    <row r="65188" ht="14.25"/>
    <row r="65189" ht="14.25"/>
    <row r="65190" ht="14.25"/>
    <row r="65191" ht="14.25"/>
    <row r="65192" ht="14.25"/>
    <row r="65193" ht="14.25"/>
    <row r="65194" ht="14.25"/>
    <row r="65195" ht="14.25"/>
    <row r="65196" ht="14.25"/>
    <row r="65197" ht="14.25"/>
    <row r="65198" ht="14.25"/>
    <row r="65199" ht="14.25"/>
    <row r="65200" ht="14.25"/>
    <row r="65201" ht="14.25"/>
    <row r="65202" ht="14.25"/>
    <row r="65203" ht="14.25"/>
    <row r="65204" ht="14.25"/>
    <row r="65205" ht="14.25"/>
    <row r="65206" ht="14.25"/>
    <row r="65207" ht="14.25"/>
    <row r="65208" ht="14.25"/>
    <row r="65209" ht="14.25"/>
    <row r="65210" ht="14.25"/>
    <row r="65211" ht="14.25"/>
    <row r="65212" ht="14.25"/>
    <row r="65213" ht="14.25"/>
    <row r="65214" ht="14.25"/>
    <row r="65215" ht="14.25"/>
    <row r="65216" ht="14.25"/>
    <row r="65217" ht="14.25"/>
    <row r="65218" ht="14.25"/>
    <row r="65219" ht="14.25"/>
    <row r="65220" ht="14.25"/>
    <row r="65221" ht="14.25"/>
    <row r="65222" ht="14.25"/>
    <row r="65223" ht="14.25"/>
    <row r="65224" ht="14.25"/>
    <row r="65225" ht="14.25"/>
    <row r="65226" ht="14.25"/>
    <row r="65227" ht="14.25"/>
    <row r="65228" ht="14.25"/>
    <row r="65229" ht="14.25"/>
    <row r="65230" ht="14.25"/>
    <row r="65231" ht="14.25"/>
    <row r="65232" ht="14.25"/>
    <row r="65233" ht="14.25"/>
    <row r="65234" ht="14.25"/>
    <row r="65235" ht="14.25"/>
    <row r="65236" ht="14.25"/>
    <row r="65237" ht="14.25"/>
    <row r="65238" ht="14.25"/>
    <row r="65239" ht="14.25"/>
    <row r="65240" ht="14.25"/>
    <row r="65241" ht="14.25"/>
    <row r="65242" ht="14.25"/>
    <row r="65243" ht="14.25"/>
    <row r="65244" ht="14.25"/>
    <row r="65245" ht="14.25"/>
    <row r="65246" ht="14.25"/>
    <row r="65247" ht="14.25"/>
    <row r="65248" ht="14.25"/>
    <row r="65249" ht="14.25"/>
    <row r="65250" ht="14.25"/>
    <row r="65251" ht="14.25"/>
    <row r="65252" ht="14.25"/>
    <row r="65253" ht="14.25"/>
    <row r="65254" ht="14.25"/>
    <row r="65255" ht="14.25"/>
    <row r="65256" ht="14.25"/>
    <row r="65257" ht="14.25"/>
    <row r="65258" ht="14.25"/>
    <row r="65259" ht="14.25"/>
    <row r="65260" ht="14.25"/>
    <row r="65261" ht="14.25"/>
    <row r="65262" ht="14.25"/>
    <row r="65263" ht="14.25"/>
    <row r="65264" ht="14.25"/>
    <row r="65265" ht="14.25"/>
    <row r="65266" ht="14.25"/>
    <row r="65267" ht="14.25"/>
    <row r="65268" ht="14.25"/>
    <row r="65269" ht="14.25"/>
    <row r="65270" ht="14.25"/>
    <row r="65271" ht="14.25"/>
    <row r="65272" ht="14.25"/>
    <row r="65273" ht="14.25"/>
    <row r="65274" ht="14.25"/>
    <row r="65275" ht="14.25"/>
    <row r="65276" ht="14.25"/>
    <row r="65277" ht="14.25"/>
    <row r="65278" ht="14.25"/>
    <row r="65279" ht="14.25"/>
    <row r="65280" ht="14.25"/>
    <row r="65281" ht="14.25"/>
    <row r="65282" ht="14.25"/>
    <row r="65283" ht="14.25"/>
    <row r="65284" ht="14.25"/>
    <row r="65285" ht="14.25"/>
    <row r="65286" ht="14.25"/>
    <row r="65287" ht="14.25"/>
    <row r="65288" ht="14.25"/>
    <row r="65289" ht="14.25"/>
    <row r="65290" ht="14.25"/>
    <row r="65291" ht="14.25"/>
    <row r="65292" ht="14.25"/>
    <row r="65293" ht="14.25"/>
    <row r="65294" ht="14.25"/>
    <row r="65295" ht="14.25"/>
    <row r="65296" ht="14.25"/>
    <row r="65297" ht="14.25"/>
    <row r="65298" ht="14.25"/>
    <row r="65299" ht="14.25"/>
    <row r="65300" ht="14.25"/>
    <row r="65301" ht="14.25"/>
    <row r="65302" ht="14.25"/>
    <row r="65303" ht="14.25"/>
    <row r="65304" ht="14.25"/>
    <row r="65305" ht="14.25"/>
    <row r="65306" ht="14.25"/>
    <row r="65307" ht="14.25"/>
    <row r="65308" ht="14.25"/>
    <row r="65309" ht="14.25"/>
    <row r="65310" ht="14.25"/>
    <row r="65311" ht="14.25"/>
    <row r="65312" ht="14.25"/>
    <row r="65313" ht="14.25"/>
    <row r="65314" ht="14.25"/>
    <row r="65315" ht="14.25"/>
    <row r="65316" ht="14.25"/>
    <row r="65317" ht="14.25"/>
    <row r="65318" ht="14.25"/>
    <row r="65319" ht="14.25"/>
    <row r="65320" ht="14.25"/>
    <row r="65321" ht="14.25"/>
    <row r="65322" ht="14.25"/>
    <row r="65323" ht="14.25"/>
    <row r="65324" ht="14.25"/>
    <row r="65325" ht="14.25"/>
    <row r="65326" ht="14.25"/>
    <row r="65327" ht="14.25"/>
    <row r="65328" ht="14.25"/>
    <row r="65329" ht="14.25"/>
    <row r="65330" ht="14.25"/>
    <row r="65331" ht="14.25"/>
    <row r="65332" ht="14.25"/>
    <row r="65333" ht="14.25"/>
    <row r="65334" ht="14.25"/>
    <row r="65335" ht="14.25"/>
    <row r="65336" ht="14.25"/>
    <row r="65337" ht="14.25"/>
    <row r="65338" ht="14.25"/>
    <row r="65339" ht="14.25"/>
    <row r="65340" ht="14.25"/>
    <row r="65341" ht="14.25"/>
    <row r="65342" ht="14.25"/>
    <row r="65343" ht="14.25"/>
    <row r="65344" ht="14.25"/>
    <row r="65345" ht="14.25"/>
    <row r="65346" ht="14.25"/>
    <row r="65347" ht="14.25"/>
    <row r="65348" ht="14.25"/>
    <row r="65349" ht="14.25"/>
    <row r="65350" ht="14.25"/>
    <row r="65351" ht="14.25"/>
    <row r="65352" ht="14.25"/>
    <row r="65353" ht="14.25"/>
    <row r="65354" ht="14.25"/>
    <row r="65355" ht="14.25"/>
    <row r="65356" ht="14.25"/>
    <row r="65357" ht="14.25"/>
    <row r="65358" ht="14.25"/>
    <row r="65359" ht="14.25"/>
    <row r="65360" ht="14.25"/>
    <row r="65361" ht="14.25"/>
    <row r="65362" ht="14.25"/>
    <row r="65363" ht="14.25"/>
    <row r="65364" ht="14.25"/>
    <row r="65365" ht="14.25"/>
    <row r="65366" ht="14.25"/>
    <row r="65367" ht="14.25"/>
    <row r="65368" ht="14.25"/>
    <row r="65369" ht="14.25"/>
    <row r="65370" ht="14.25"/>
    <row r="65371" ht="14.25"/>
    <row r="65372" ht="14.25"/>
    <row r="65373" ht="14.25"/>
    <row r="65374" ht="14.25"/>
    <row r="65375" ht="14.25"/>
    <row r="65376" ht="14.25"/>
    <row r="65377" ht="14.25"/>
    <row r="65378" ht="14.25"/>
    <row r="65379" ht="14.25"/>
    <row r="65380" ht="14.25"/>
    <row r="65381" ht="14.25"/>
    <row r="65382" ht="14.25"/>
    <row r="65383" ht="14.25"/>
    <row r="65384" ht="14.25"/>
    <row r="65385" ht="14.25"/>
    <row r="65386" ht="14.25"/>
    <row r="65387" ht="14.25"/>
    <row r="65388" ht="14.25"/>
    <row r="65389" ht="14.25"/>
    <row r="65390" ht="14.25"/>
    <row r="65391" ht="14.25"/>
    <row r="65392" ht="14.25"/>
    <row r="65393" ht="14.25"/>
    <row r="65394" ht="14.25"/>
    <row r="65395" ht="14.25"/>
    <row r="65396" ht="14.25"/>
    <row r="65397" ht="14.25"/>
    <row r="65398" ht="14.25"/>
    <row r="65399" ht="14.25"/>
    <row r="65400" ht="14.25"/>
    <row r="65401" ht="14.25"/>
    <row r="65402" ht="14.25"/>
    <row r="65403" ht="14.25"/>
    <row r="65404" ht="14.25"/>
    <row r="65405" ht="14.25"/>
    <row r="65406" ht="14.25"/>
    <row r="65407" ht="14.25"/>
    <row r="65408" ht="14.25"/>
    <row r="65409" ht="14.25"/>
    <row r="65410" ht="14.25"/>
    <row r="65411" ht="14.25"/>
    <row r="65412" ht="14.25"/>
    <row r="65413" ht="14.25"/>
    <row r="65414" ht="14.25"/>
    <row r="65415" ht="14.25"/>
    <row r="65416" ht="14.25"/>
    <row r="65417" ht="14.25"/>
    <row r="65418" ht="14.25"/>
    <row r="65419" ht="14.25"/>
    <row r="65420" ht="14.25"/>
    <row r="65421" ht="14.25"/>
    <row r="65422" ht="14.25"/>
    <row r="65423" ht="14.25"/>
    <row r="65424" ht="14.25"/>
    <row r="65425" ht="14.25"/>
    <row r="65426" ht="14.25"/>
    <row r="65427" ht="14.25"/>
    <row r="65428" ht="14.25"/>
    <row r="65429" ht="14.25"/>
    <row r="65430" ht="14.25"/>
    <row r="65431" ht="14.25"/>
    <row r="65432" ht="14.25"/>
    <row r="65433" ht="14.25"/>
    <row r="65434" ht="14.25"/>
    <row r="65435" ht="14.25"/>
    <row r="65436" ht="14.25"/>
    <row r="65437" ht="14.25"/>
    <row r="65438" ht="14.25"/>
    <row r="65439" ht="14.25"/>
    <row r="65440" ht="14.25"/>
    <row r="65441" ht="14.25"/>
    <row r="65442" ht="14.25"/>
    <row r="65443" ht="14.25"/>
    <row r="65444" ht="14.25"/>
    <row r="65445" ht="14.25"/>
    <row r="65446" ht="14.25"/>
    <row r="65447" ht="14.25"/>
    <row r="65448" ht="14.25"/>
    <row r="65449" ht="14.25"/>
    <row r="65450" ht="14.25"/>
    <row r="65451" ht="14.25"/>
    <row r="65452" ht="14.25"/>
    <row r="65453" ht="14.25"/>
    <row r="65454" ht="14.25"/>
    <row r="65455" ht="14.25"/>
    <row r="65456" ht="14.25"/>
    <row r="65457" ht="14.25"/>
    <row r="65458" ht="14.25"/>
    <row r="65459" ht="14.25"/>
    <row r="65460" ht="14.25"/>
    <row r="65461" ht="14.25"/>
    <row r="65462" ht="14.25"/>
    <row r="65463" ht="14.25"/>
    <row r="65464" ht="14.25"/>
    <row r="65465" ht="14.25"/>
    <row r="65466" ht="14.25"/>
    <row r="65467" ht="14.25"/>
    <row r="65468" ht="14.25"/>
    <row r="65469" ht="14.25"/>
    <row r="65470" ht="14.25"/>
    <row r="65471" ht="14.25"/>
    <row r="65472" ht="14.25"/>
    <row r="65473" ht="14.25"/>
    <row r="65474" ht="14.25"/>
    <row r="65475" ht="14.25"/>
    <row r="65476" ht="14.25"/>
    <row r="65477" ht="14.25"/>
    <row r="65478" ht="14.25"/>
    <row r="65479" ht="14.25"/>
    <row r="65480" ht="14.25"/>
    <row r="65481" ht="14.25"/>
    <row r="65482" ht="14.25"/>
    <row r="65483" ht="14.25"/>
    <row r="65484" ht="14.25"/>
    <row r="65485" ht="14.25"/>
    <row r="65486" ht="14.25"/>
    <row r="65487" ht="14.25"/>
    <row r="65488" ht="14.25"/>
    <row r="65489" ht="14.25"/>
    <row r="65490" ht="14.25"/>
    <row r="65491" ht="14.25"/>
    <row r="65492" ht="14.25"/>
    <row r="65493" ht="14.25"/>
    <row r="65494" ht="14.25"/>
    <row r="65495" ht="14.25"/>
    <row r="65496" ht="14.25"/>
    <row r="65497" ht="14.25"/>
    <row r="65498" ht="14.25"/>
    <row r="65499" ht="14.25"/>
    <row r="65500" ht="14.25"/>
    <row r="65501" ht="14.25"/>
    <row r="65502" ht="14.25"/>
    <row r="65503" ht="14.25"/>
    <row r="65504" ht="14.25"/>
    <row r="65505" ht="14.25"/>
    <row r="65506" ht="14.25"/>
    <row r="65507" ht="14.25"/>
    <row r="65508" ht="14.25"/>
    <row r="65509" ht="14.25"/>
    <row r="65510" ht="14.25"/>
    <row r="65511" ht="14.25"/>
    <row r="65512" ht="14.25"/>
    <row r="65513" ht="14.25"/>
    <row r="65514" ht="14.25"/>
    <row r="65515" ht="14.25"/>
    <row r="65516" ht="14.25"/>
    <row r="65517" ht="14.25"/>
    <row r="65518" ht="14.25"/>
    <row r="65519" ht="14.25"/>
    <row r="65520" ht="14.25"/>
    <row r="65521" ht="14.25"/>
    <row r="65522" ht="14.25"/>
    <row r="65523" ht="14.25"/>
    <row r="65524" ht="14.25"/>
    <row r="65525" ht="14.25"/>
    <row r="65526" ht="14.25"/>
    <row r="65527" ht="14.25"/>
    <row r="65528" ht="14.25"/>
    <row r="65529" ht="14.25"/>
    <row r="65530" ht="14.25"/>
    <row r="65531" ht="14.25"/>
    <row r="65532" ht="14.25"/>
    <row r="65533" ht="14.25"/>
    <row r="65534" ht="14.25"/>
    <row r="65535" ht="14.25"/>
    <row r="65536" ht="14.25"/>
  </sheetData>
  <sheetProtection/>
  <mergeCells count="1">
    <mergeCell ref="A2:E2"/>
  </mergeCells>
  <printOptions/>
  <pageMargins left="0.19652777777777777" right="0.07847222222222222"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84"/>
  <sheetViews>
    <sheetView zoomScaleSheetLayoutView="100" workbookViewId="0" topLeftCell="A1">
      <selection activeCell="D13" sqref="D13"/>
    </sheetView>
  </sheetViews>
  <sheetFormatPr defaultColWidth="9.125" defaultRowHeight="14.25"/>
  <cols>
    <col min="1" max="1" width="30.125" style="78" customWidth="1"/>
    <col min="2" max="2" width="24.625" style="78" customWidth="1"/>
    <col min="3" max="3" width="23.375" style="78" customWidth="1"/>
    <col min="4" max="4" width="16.375" style="80" customWidth="1"/>
    <col min="5" max="5" width="15.25390625" style="78" customWidth="1"/>
    <col min="6" max="255" width="9.125" style="78" customWidth="1"/>
  </cols>
  <sheetData>
    <row r="1" spans="1:4" s="78" customFormat="1" ht="42.75" customHeight="1">
      <c r="A1" s="81" t="s">
        <v>1011</v>
      </c>
      <c r="B1" s="81"/>
      <c r="C1" s="81"/>
      <c r="D1" s="82"/>
    </row>
    <row r="2" spans="1:4" s="78" customFormat="1" ht="16.5" customHeight="1">
      <c r="A2" s="83"/>
      <c r="B2" s="83"/>
      <c r="C2" s="83"/>
      <c r="D2" s="84" t="s">
        <v>1012</v>
      </c>
    </row>
    <row r="3" spans="1:4" s="79" customFormat="1" ht="17.25" customHeight="1">
      <c r="A3" s="5" t="s">
        <v>1013</v>
      </c>
      <c r="B3" s="85" t="s">
        <v>3</v>
      </c>
      <c r="C3" s="85" t="s">
        <v>4</v>
      </c>
      <c r="D3" s="86" t="s">
        <v>5</v>
      </c>
    </row>
    <row r="4" spans="1:4" s="79" customFormat="1" ht="17.25" customHeight="1">
      <c r="A4" s="5"/>
      <c r="B4" s="85"/>
      <c r="C4" s="85"/>
      <c r="D4" s="86"/>
    </row>
    <row r="5" spans="1:4" s="78" customFormat="1" ht="17.25" customHeight="1">
      <c r="A5" s="5" t="s">
        <v>1014</v>
      </c>
      <c r="B5" s="87">
        <v>13924</v>
      </c>
      <c r="C5" s="87">
        <v>7100</v>
      </c>
      <c r="D5" s="88">
        <f aca="true" t="shared" si="0" ref="D5:D16">C5/B5</f>
        <v>0.5099109451307096</v>
      </c>
    </row>
    <row r="6" spans="1:4" s="78" customFormat="1" ht="16.5" customHeight="1">
      <c r="A6" s="89" t="s">
        <v>1015</v>
      </c>
      <c r="B6" s="87">
        <v>5949</v>
      </c>
      <c r="C6" s="87">
        <v>5052</v>
      </c>
      <c r="D6" s="88">
        <f t="shared" si="0"/>
        <v>0.8492183560262229</v>
      </c>
    </row>
    <row r="7" spans="1:4" s="78" customFormat="1" ht="16.5" customHeight="1">
      <c r="A7" s="28" t="s">
        <v>1016</v>
      </c>
      <c r="B7" s="30">
        <v>3344</v>
      </c>
      <c r="C7" s="30">
        <v>2315</v>
      </c>
      <c r="D7" s="88">
        <f t="shared" si="0"/>
        <v>0.6922846889952153</v>
      </c>
    </row>
    <row r="8" spans="1:4" s="78" customFormat="1" ht="16.5" customHeight="1">
      <c r="A8" s="28" t="s">
        <v>1017</v>
      </c>
      <c r="B8" s="30">
        <v>745</v>
      </c>
      <c r="C8" s="30">
        <v>673</v>
      </c>
      <c r="D8" s="88">
        <f t="shared" si="0"/>
        <v>0.9033557046979865</v>
      </c>
    </row>
    <row r="9" spans="1:4" s="78" customFormat="1" ht="16.5" customHeight="1">
      <c r="A9" s="28" t="s">
        <v>1018</v>
      </c>
      <c r="B9" s="30">
        <v>344</v>
      </c>
      <c r="C9" s="30">
        <v>297</v>
      </c>
      <c r="D9" s="88">
        <f t="shared" si="0"/>
        <v>0.8633720930232558</v>
      </c>
    </row>
    <row r="10" spans="1:4" s="78" customFormat="1" ht="16.5" customHeight="1">
      <c r="A10" s="28" t="s">
        <v>1019</v>
      </c>
      <c r="B10" s="30">
        <v>1516</v>
      </c>
      <c r="C10" s="30">
        <v>1767</v>
      </c>
      <c r="D10" s="88">
        <f t="shared" si="0"/>
        <v>1.1655672823218997</v>
      </c>
    </row>
    <row r="11" spans="1:4" s="78" customFormat="1" ht="16.5" customHeight="1">
      <c r="A11" s="89" t="s">
        <v>1020</v>
      </c>
      <c r="B11" s="87">
        <v>2989</v>
      </c>
      <c r="C11" s="87">
        <v>1393</v>
      </c>
      <c r="D11" s="88">
        <f t="shared" si="0"/>
        <v>0.46604215456674475</v>
      </c>
    </row>
    <row r="12" spans="1:4" s="78" customFormat="1" ht="16.5" customHeight="1">
      <c r="A12" s="28" t="s">
        <v>1021</v>
      </c>
      <c r="B12" s="30">
        <v>1322</v>
      </c>
      <c r="C12" s="30">
        <v>910</v>
      </c>
      <c r="D12" s="88">
        <f t="shared" si="0"/>
        <v>0.6883509833585476</v>
      </c>
    </row>
    <row r="13" spans="1:4" s="78" customFormat="1" ht="16.5" customHeight="1">
      <c r="A13" s="28" t="s">
        <v>1022</v>
      </c>
      <c r="B13" s="30">
        <v>2</v>
      </c>
      <c r="C13" s="30">
        <v>10</v>
      </c>
      <c r="D13" s="88">
        <f t="shared" si="0"/>
        <v>5</v>
      </c>
    </row>
    <row r="14" spans="1:4" s="78" customFormat="1" ht="16.5" customHeight="1">
      <c r="A14" s="28" t="s">
        <v>1023</v>
      </c>
      <c r="B14" s="30">
        <v>1</v>
      </c>
      <c r="C14" s="30">
        <v>20</v>
      </c>
      <c r="D14" s="88">
        <f t="shared" si="0"/>
        <v>20</v>
      </c>
    </row>
    <row r="15" spans="1:4" s="78" customFormat="1" ht="16.5" customHeight="1">
      <c r="A15" s="28" t="s">
        <v>1024</v>
      </c>
      <c r="B15" s="30">
        <v>157</v>
      </c>
      <c r="C15" s="30">
        <v>116</v>
      </c>
      <c r="D15" s="88">
        <f t="shared" si="0"/>
        <v>0.7388535031847133</v>
      </c>
    </row>
    <row r="16" spans="1:4" s="78" customFormat="1" ht="16.5" customHeight="1">
      <c r="A16" s="28" t="s">
        <v>1025</v>
      </c>
      <c r="B16" s="30">
        <v>1180</v>
      </c>
      <c r="C16" s="30">
        <v>197</v>
      </c>
      <c r="D16" s="88">
        <f t="shared" si="0"/>
        <v>0.1669491525423729</v>
      </c>
    </row>
    <row r="17" spans="1:4" s="78" customFormat="1" ht="16.5" customHeight="1">
      <c r="A17" s="28" t="s">
        <v>1026</v>
      </c>
      <c r="B17" s="30">
        <v>0</v>
      </c>
      <c r="C17" s="30"/>
      <c r="D17" s="88"/>
    </row>
    <row r="18" spans="1:4" s="78" customFormat="1" ht="16.5" customHeight="1">
      <c r="A18" s="28" t="s">
        <v>1027</v>
      </c>
      <c r="B18" s="30">
        <v>0</v>
      </c>
      <c r="C18" s="30"/>
      <c r="D18" s="88"/>
    </row>
    <row r="19" spans="1:4" s="78" customFormat="1" ht="16.5" customHeight="1">
      <c r="A19" s="28" t="s">
        <v>1028</v>
      </c>
      <c r="B19" s="30">
        <v>42</v>
      </c>
      <c r="C19" s="30">
        <v>78</v>
      </c>
      <c r="D19" s="88">
        <f>C19/B19</f>
        <v>1.8571428571428572</v>
      </c>
    </row>
    <row r="20" spans="1:4" s="78" customFormat="1" ht="16.5" customHeight="1">
      <c r="A20" s="28" t="s">
        <v>1029</v>
      </c>
      <c r="B20" s="30">
        <v>66</v>
      </c>
      <c r="C20" s="30">
        <v>21</v>
      </c>
      <c r="D20" s="88">
        <f>C20/B20</f>
        <v>0.3181818181818182</v>
      </c>
    </row>
    <row r="21" spans="1:4" s="78" customFormat="1" ht="16.5" customHeight="1">
      <c r="A21" s="28" t="s">
        <v>1030</v>
      </c>
      <c r="B21" s="30">
        <v>219</v>
      </c>
      <c r="C21" s="30">
        <v>41</v>
      </c>
      <c r="D21" s="88">
        <f>C21/B21</f>
        <v>0.1872146118721461</v>
      </c>
    </row>
    <row r="22" spans="1:4" s="78" customFormat="1" ht="16.5" customHeight="1">
      <c r="A22" s="89" t="s">
        <v>1031</v>
      </c>
      <c r="B22" s="87"/>
      <c r="C22" s="87">
        <v>34</v>
      </c>
      <c r="D22" s="88"/>
    </row>
    <row r="23" spans="1:4" s="78" customFormat="1" ht="16.5" customHeight="1">
      <c r="A23" s="28" t="s">
        <v>1032</v>
      </c>
      <c r="B23" s="30"/>
      <c r="C23" s="30"/>
      <c r="D23" s="88"/>
    </row>
    <row r="24" spans="1:4" s="78" customFormat="1" ht="16.5" customHeight="1">
      <c r="A24" s="28" t="s">
        <v>1033</v>
      </c>
      <c r="B24" s="30"/>
      <c r="C24" s="30"/>
      <c r="D24" s="88"/>
    </row>
    <row r="25" spans="1:4" s="78" customFormat="1" ht="16.5" customHeight="1">
      <c r="A25" s="28" t="s">
        <v>1034</v>
      </c>
      <c r="B25" s="30"/>
      <c r="C25" s="30"/>
      <c r="D25" s="88"/>
    </row>
    <row r="26" spans="1:4" s="78" customFormat="1" ht="17.25" customHeight="1">
      <c r="A26" s="28" t="s">
        <v>1035</v>
      </c>
      <c r="B26" s="30"/>
      <c r="C26" s="30"/>
      <c r="D26" s="88"/>
    </row>
    <row r="27" spans="1:4" s="78" customFormat="1" ht="16.5" customHeight="1">
      <c r="A27" s="28" t="s">
        <v>1036</v>
      </c>
      <c r="B27" s="30"/>
      <c r="C27" s="30">
        <v>34</v>
      </c>
      <c r="D27" s="88"/>
    </row>
    <row r="28" spans="1:4" s="78" customFormat="1" ht="16.5" customHeight="1">
      <c r="A28" s="28" t="s">
        <v>1037</v>
      </c>
      <c r="B28" s="30"/>
      <c r="C28" s="30"/>
      <c r="D28" s="88"/>
    </row>
    <row r="29" spans="1:4" s="78" customFormat="1" ht="16.5" customHeight="1">
      <c r="A29" s="28" t="s">
        <v>1038</v>
      </c>
      <c r="B29" s="30"/>
      <c r="C29" s="30"/>
      <c r="D29" s="88"/>
    </row>
    <row r="30" spans="1:4" s="78" customFormat="1" ht="16.5" customHeight="1">
      <c r="A30" s="89" t="s">
        <v>1039</v>
      </c>
      <c r="B30" s="87"/>
      <c r="C30" s="87"/>
      <c r="D30" s="88"/>
    </row>
    <row r="31" spans="1:4" s="78" customFormat="1" ht="16.5" customHeight="1">
      <c r="A31" s="28" t="s">
        <v>1032</v>
      </c>
      <c r="B31" s="30"/>
      <c r="C31" s="30"/>
      <c r="D31" s="88"/>
    </row>
    <row r="32" spans="1:4" s="78" customFormat="1" ht="16.5" customHeight="1">
      <c r="A32" s="28" t="s">
        <v>1033</v>
      </c>
      <c r="B32" s="30"/>
      <c r="C32" s="30"/>
      <c r="D32" s="88"/>
    </row>
    <row r="33" spans="1:4" s="78" customFormat="1" ht="16.5" customHeight="1">
      <c r="A33" s="28" t="s">
        <v>1034</v>
      </c>
      <c r="B33" s="30"/>
      <c r="C33" s="30"/>
      <c r="D33" s="88"/>
    </row>
    <row r="34" spans="1:4" s="78" customFormat="1" ht="16.5" customHeight="1">
      <c r="A34" s="28" t="s">
        <v>1036</v>
      </c>
      <c r="B34" s="30"/>
      <c r="C34" s="30"/>
      <c r="D34" s="88"/>
    </row>
    <row r="35" spans="1:4" s="78" customFormat="1" ht="16.5" customHeight="1">
      <c r="A35" s="28" t="s">
        <v>1037</v>
      </c>
      <c r="B35" s="30"/>
      <c r="C35" s="30"/>
      <c r="D35" s="88"/>
    </row>
    <row r="36" spans="1:4" s="78" customFormat="1" ht="17.25" customHeight="1">
      <c r="A36" s="28" t="s">
        <v>1038</v>
      </c>
      <c r="B36" s="30"/>
      <c r="C36" s="30"/>
      <c r="D36" s="88"/>
    </row>
    <row r="37" spans="1:4" s="78" customFormat="1" ht="16.5" customHeight="1">
      <c r="A37" s="89" t="s">
        <v>1040</v>
      </c>
      <c r="B37" s="87"/>
      <c r="C37" s="87"/>
      <c r="D37" s="88"/>
    </row>
    <row r="38" spans="1:4" s="78" customFormat="1" ht="16.5" customHeight="1">
      <c r="A38" s="28" t="s">
        <v>1041</v>
      </c>
      <c r="B38" s="30"/>
      <c r="C38" s="30"/>
      <c r="D38" s="88"/>
    </row>
    <row r="39" spans="1:4" s="78" customFormat="1" ht="16.5" customHeight="1">
      <c r="A39" s="28" t="s">
        <v>1042</v>
      </c>
      <c r="B39" s="30"/>
      <c r="C39" s="30"/>
      <c r="D39" s="88"/>
    </row>
    <row r="40" spans="1:4" s="78" customFormat="1" ht="16.5" customHeight="1">
      <c r="A40" s="28" t="s">
        <v>1043</v>
      </c>
      <c r="B40" s="30"/>
      <c r="C40" s="30"/>
      <c r="D40" s="88"/>
    </row>
    <row r="41" spans="1:4" s="78" customFormat="1" ht="16.5" customHeight="1">
      <c r="A41" s="89" t="s">
        <v>1044</v>
      </c>
      <c r="B41" s="87"/>
      <c r="C41" s="87"/>
      <c r="D41" s="88"/>
    </row>
    <row r="42" spans="1:4" s="78" customFormat="1" ht="16.5" customHeight="1">
      <c r="A42" s="28" t="s">
        <v>1045</v>
      </c>
      <c r="B42" s="30"/>
      <c r="C42" s="30"/>
      <c r="D42" s="88"/>
    </row>
    <row r="43" spans="1:4" s="78" customFormat="1" ht="16.5" customHeight="1">
      <c r="A43" s="28" t="s">
        <v>1046</v>
      </c>
      <c r="B43" s="30"/>
      <c r="C43" s="30"/>
      <c r="D43" s="88"/>
    </row>
    <row r="44" spans="1:4" s="78" customFormat="1" ht="16.5" customHeight="1">
      <c r="A44" s="89" t="s">
        <v>1047</v>
      </c>
      <c r="B44" s="87">
        <v>2033</v>
      </c>
      <c r="C44" s="87"/>
      <c r="D44" s="88">
        <f>C44/B44</f>
        <v>0</v>
      </c>
    </row>
    <row r="45" spans="1:4" s="78" customFormat="1" ht="16.5" customHeight="1">
      <c r="A45" s="28" t="s">
        <v>1048</v>
      </c>
      <c r="B45" s="30">
        <v>1269</v>
      </c>
      <c r="C45" s="30"/>
      <c r="D45" s="88">
        <f>C45/B45</f>
        <v>0</v>
      </c>
    </row>
    <row r="46" spans="1:4" s="78" customFormat="1" ht="16.5" customHeight="1">
      <c r="A46" s="28" t="s">
        <v>1049</v>
      </c>
      <c r="B46" s="30">
        <v>0</v>
      </c>
      <c r="C46" s="30"/>
      <c r="D46" s="88"/>
    </row>
    <row r="47" spans="1:4" s="78" customFormat="1" ht="16.5" customHeight="1">
      <c r="A47" s="28" t="s">
        <v>1050</v>
      </c>
      <c r="B47" s="30">
        <v>764</v>
      </c>
      <c r="C47" s="30"/>
      <c r="D47" s="88">
        <f>C47/B47</f>
        <v>0</v>
      </c>
    </row>
    <row r="48" spans="1:4" s="78" customFormat="1" ht="16.5" customHeight="1">
      <c r="A48" s="89" t="s">
        <v>1051</v>
      </c>
      <c r="B48" s="87"/>
      <c r="C48" s="87"/>
      <c r="D48" s="88"/>
    </row>
    <row r="49" spans="1:4" s="78" customFormat="1" ht="16.5" customHeight="1">
      <c r="A49" s="28" t="s">
        <v>1052</v>
      </c>
      <c r="B49" s="30"/>
      <c r="C49" s="30"/>
      <c r="D49" s="88"/>
    </row>
    <row r="50" spans="1:4" s="78" customFormat="1" ht="17.25" customHeight="1">
      <c r="A50" s="28" t="s">
        <v>1053</v>
      </c>
      <c r="B50" s="30"/>
      <c r="C50" s="30"/>
      <c r="D50" s="88"/>
    </row>
    <row r="51" spans="1:4" s="78" customFormat="1" ht="16.5" customHeight="1">
      <c r="A51" s="89" t="s">
        <v>1054</v>
      </c>
      <c r="B51" s="87">
        <v>2953</v>
      </c>
      <c r="C51" s="87">
        <v>621</v>
      </c>
      <c r="D51" s="88">
        <f>C51/B51</f>
        <v>0.21029461564510668</v>
      </c>
    </row>
    <row r="52" spans="1:4" s="78" customFormat="1" ht="16.5" customHeight="1">
      <c r="A52" s="28" t="s">
        <v>1055</v>
      </c>
      <c r="B52" s="30">
        <v>2245</v>
      </c>
      <c r="C52" s="30">
        <v>140</v>
      </c>
      <c r="D52" s="88">
        <f>C52/B52</f>
        <v>0.062360801781737196</v>
      </c>
    </row>
    <row r="53" spans="1:4" s="78" customFormat="1" ht="16.5" customHeight="1">
      <c r="A53" s="28" t="s">
        <v>1056</v>
      </c>
      <c r="B53" s="30">
        <v>0</v>
      </c>
      <c r="C53" s="30"/>
      <c r="D53" s="88"/>
    </row>
    <row r="54" spans="1:4" s="78" customFormat="1" ht="16.5" customHeight="1">
      <c r="A54" s="28" t="s">
        <v>1057</v>
      </c>
      <c r="B54" s="30">
        <v>8</v>
      </c>
      <c r="C54" s="30"/>
      <c r="D54" s="88">
        <f>C54/B54</f>
        <v>0</v>
      </c>
    </row>
    <row r="55" spans="1:4" s="78" customFormat="1" ht="16.5" customHeight="1">
      <c r="A55" s="28" t="s">
        <v>1058</v>
      </c>
      <c r="B55" s="30">
        <v>491</v>
      </c>
      <c r="C55" s="30">
        <v>454</v>
      </c>
      <c r="D55" s="88">
        <f>C55/B55</f>
        <v>0.924643584521385</v>
      </c>
    </row>
    <row r="56" spans="1:4" s="78" customFormat="1" ht="16.5" customHeight="1">
      <c r="A56" s="28" t="s">
        <v>1059</v>
      </c>
      <c r="B56" s="30">
        <v>209</v>
      </c>
      <c r="C56" s="30">
        <v>27</v>
      </c>
      <c r="D56" s="88">
        <f>C56/B56</f>
        <v>0.1291866028708134</v>
      </c>
    </row>
    <row r="57" spans="1:4" s="78" customFormat="1" ht="16.5" customHeight="1">
      <c r="A57" s="89" t="s">
        <v>1060</v>
      </c>
      <c r="B57" s="87"/>
      <c r="C57" s="87"/>
      <c r="D57" s="88"/>
    </row>
    <row r="58" spans="1:4" s="78" customFormat="1" ht="16.5" customHeight="1">
      <c r="A58" s="28" t="s">
        <v>1061</v>
      </c>
      <c r="B58" s="90"/>
      <c r="C58" s="30"/>
      <c r="D58" s="88"/>
    </row>
    <row r="59" spans="1:4" s="78" customFormat="1" ht="16.5" customHeight="1">
      <c r="A59" s="28" t="s">
        <v>1062</v>
      </c>
      <c r="B59" s="30"/>
      <c r="C59" s="30"/>
      <c r="D59" s="88"/>
    </row>
    <row r="60" spans="1:4" s="78" customFormat="1" ht="16.5" customHeight="1">
      <c r="A60" s="28" t="s">
        <v>1063</v>
      </c>
      <c r="B60" s="30"/>
      <c r="C60" s="30"/>
      <c r="D60" s="88"/>
    </row>
    <row r="61" spans="1:4" s="78" customFormat="1" ht="16.5" customHeight="1">
      <c r="A61" s="89" t="s">
        <v>1064</v>
      </c>
      <c r="B61" s="87"/>
      <c r="C61" s="87"/>
      <c r="D61" s="88"/>
    </row>
    <row r="62" spans="1:4" s="78" customFormat="1" ht="16.5" customHeight="1">
      <c r="A62" s="28" t="s">
        <v>1065</v>
      </c>
      <c r="B62" s="30"/>
      <c r="C62" s="30"/>
      <c r="D62" s="88"/>
    </row>
    <row r="63" spans="1:4" s="78" customFormat="1" ht="16.5" customHeight="1">
      <c r="A63" s="28" t="s">
        <v>1066</v>
      </c>
      <c r="B63" s="30"/>
      <c r="C63" s="30"/>
      <c r="D63" s="88"/>
    </row>
    <row r="64" spans="1:4" s="78" customFormat="1" ht="16.5" customHeight="1">
      <c r="A64" s="28" t="s">
        <v>1067</v>
      </c>
      <c r="B64" s="30"/>
      <c r="C64" s="30"/>
      <c r="D64" s="88"/>
    </row>
    <row r="65" spans="1:4" s="78" customFormat="1" ht="16.5" customHeight="1">
      <c r="A65" s="28" t="s">
        <v>1068</v>
      </c>
      <c r="B65" s="30"/>
      <c r="C65" s="30"/>
      <c r="D65" s="88"/>
    </row>
    <row r="66" spans="1:4" s="78" customFormat="1" ht="16.5" customHeight="1">
      <c r="A66" s="89" t="s">
        <v>1069</v>
      </c>
      <c r="B66" s="87"/>
      <c r="C66" s="87"/>
      <c r="D66" s="88"/>
    </row>
    <row r="67" spans="1:4" s="78" customFormat="1" ht="16.5" customHeight="1">
      <c r="A67" s="28" t="s">
        <v>1070</v>
      </c>
      <c r="B67" s="30"/>
      <c r="C67" s="30"/>
      <c r="D67" s="88"/>
    </row>
    <row r="68" spans="1:4" s="78" customFormat="1" ht="16.5" customHeight="1">
      <c r="A68" s="28" t="s">
        <v>1071</v>
      </c>
      <c r="B68" s="30"/>
      <c r="C68" s="30"/>
      <c r="D68" s="88"/>
    </row>
    <row r="69" spans="1:4" s="78" customFormat="1" ht="16.5" customHeight="1">
      <c r="A69" s="89" t="s">
        <v>1072</v>
      </c>
      <c r="B69" s="87"/>
      <c r="C69" s="87"/>
      <c r="D69" s="88"/>
    </row>
    <row r="70" spans="1:4" s="78" customFormat="1" ht="16.5" customHeight="1">
      <c r="A70" s="28" t="s">
        <v>1073</v>
      </c>
      <c r="B70" s="30"/>
      <c r="C70" s="30"/>
      <c r="D70" s="88"/>
    </row>
    <row r="71" spans="1:4" s="78" customFormat="1" ht="16.5" customHeight="1">
      <c r="A71" s="28" t="s">
        <v>1074</v>
      </c>
      <c r="B71" s="30"/>
      <c r="C71" s="30"/>
      <c r="D71" s="88"/>
    </row>
    <row r="72" spans="1:4" s="78" customFormat="1" ht="16.5" customHeight="1">
      <c r="A72" s="28" t="s">
        <v>1075</v>
      </c>
      <c r="B72" s="30"/>
      <c r="C72" s="30"/>
      <c r="D72" s="88"/>
    </row>
    <row r="73" spans="1:4" s="78" customFormat="1" ht="16.5" customHeight="1">
      <c r="A73" s="28" t="s">
        <v>1076</v>
      </c>
      <c r="B73" s="30"/>
      <c r="C73" s="30"/>
      <c r="D73" s="88"/>
    </row>
    <row r="74" spans="1:4" s="78" customFormat="1" ht="16.5" customHeight="1">
      <c r="A74" s="28" t="s">
        <v>1077</v>
      </c>
      <c r="B74" s="30"/>
      <c r="C74" s="30"/>
      <c r="D74" s="88"/>
    </row>
    <row r="75" spans="1:4" s="78" customFormat="1" ht="16.5" customHeight="1">
      <c r="A75" s="28" t="s">
        <v>1078</v>
      </c>
      <c r="B75" s="30"/>
      <c r="C75" s="30"/>
      <c r="D75" s="88"/>
    </row>
    <row r="76" spans="1:4" s="78" customFormat="1" ht="16.5" customHeight="1">
      <c r="A76" s="89" t="s">
        <v>1079</v>
      </c>
      <c r="B76" s="87"/>
      <c r="C76" s="87"/>
      <c r="D76" s="88"/>
    </row>
    <row r="77" spans="1:4" s="78" customFormat="1" ht="16.5" customHeight="1">
      <c r="A77" s="28" t="s">
        <v>1080</v>
      </c>
      <c r="B77" s="30"/>
      <c r="C77" s="30"/>
      <c r="D77" s="88"/>
    </row>
    <row r="78" spans="1:4" s="78" customFormat="1" ht="16.5" customHeight="1">
      <c r="A78" s="28" t="s">
        <v>1081</v>
      </c>
      <c r="B78" s="30"/>
      <c r="C78" s="30"/>
      <c r="D78" s="88"/>
    </row>
    <row r="79" spans="1:4" s="78" customFormat="1" ht="16.5" customHeight="1">
      <c r="A79" s="89" t="s">
        <v>1082</v>
      </c>
      <c r="B79" s="87"/>
      <c r="C79" s="87"/>
      <c r="D79" s="88"/>
    </row>
    <row r="80" spans="1:4" s="78" customFormat="1" ht="17.25" customHeight="1">
      <c r="A80" s="28" t="s">
        <v>1083</v>
      </c>
      <c r="B80" s="30"/>
      <c r="C80" s="30"/>
      <c r="D80" s="88"/>
    </row>
    <row r="81" spans="1:4" s="78" customFormat="1" ht="16.5" customHeight="1">
      <c r="A81" s="28" t="s">
        <v>1084</v>
      </c>
      <c r="B81" s="30"/>
      <c r="C81" s="30"/>
      <c r="D81" s="88"/>
    </row>
    <row r="82" spans="1:4" s="78" customFormat="1" ht="16.5" customHeight="1">
      <c r="A82" s="28" t="s">
        <v>1085</v>
      </c>
      <c r="B82" s="30"/>
      <c r="C82" s="30"/>
      <c r="D82" s="88"/>
    </row>
    <row r="83" spans="1:4" s="78" customFormat="1" ht="16.5" customHeight="1">
      <c r="A83" s="28" t="s">
        <v>1086</v>
      </c>
      <c r="B83" s="30"/>
      <c r="C83" s="30"/>
      <c r="D83" s="88"/>
    </row>
    <row r="84" s="78" customFormat="1" ht="15" customHeight="1">
      <c r="D84" s="80"/>
    </row>
  </sheetData>
  <sheetProtection/>
  <autoFilter ref="A4:IU83"/>
  <mergeCells count="5">
    <mergeCell ref="A1:D1"/>
    <mergeCell ref="A3:A4"/>
    <mergeCell ref="B3:B4"/>
    <mergeCell ref="C3:C4"/>
    <mergeCell ref="D3:D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L6"/>
  <sheetViews>
    <sheetView showGridLines="0" workbookViewId="0" topLeftCell="A1">
      <selection activeCell="E13" sqref="E13"/>
    </sheetView>
  </sheetViews>
  <sheetFormatPr defaultColWidth="5.75390625" defaultRowHeight="14.25"/>
  <cols>
    <col min="1" max="1" width="10.875" style="64" customWidth="1"/>
    <col min="2" max="2" width="7.50390625" style="64" customWidth="1"/>
    <col min="3" max="3" width="7.25390625" style="64" customWidth="1"/>
    <col min="4" max="4" width="2.75390625" style="64" customWidth="1"/>
    <col min="5" max="6" width="6.375" style="64" customWidth="1"/>
    <col min="7" max="8" width="2.875" style="64" customWidth="1"/>
    <col min="9" max="9" width="2.50390625" style="64" customWidth="1"/>
    <col min="10" max="10" width="2.50390625" style="65" customWidth="1"/>
    <col min="11" max="11" width="2.75390625" style="64" customWidth="1"/>
    <col min="12" max="12" width="4.375" style="65" customWidth="1"/>
    <col min="13" max="13" width="3.375" style="65" customWidth="1"/>
    <col min="14" max="14" width="3.25390625" style="65" customWidth="1"/>
    <col min="15" max="15" width="2.75390625" style="64" customWidth="1"/>
    <col min="16" max="16" width="3.625" style="64" customWidth="1"/>
    <col min="17" max="17" width="3.375" style="64" customWidth="1"/>
    <col min="18" max="18" width="2.625" style="64" customWidth="1"/>
    <col min="19" max="20" width="2.75390625" style="65" customWidth="1"/>
    <col min="21" max="21" width="3.375" style="65" customWidth="1"/>
    <col min="22" max="22" width="3.25390625" style="65" customWidth="1"/>
    <col min="23" max="23" width="3.625" style="64" customWidth="1"/>
    <col min="24" max="24" width="4.375" style="64" customWidth="1"/>
    <col min="25" max="26" width="3.125" style="64" customWidth="1"/>
    <col min="27" max="27" width="2.625" style="64" customWidth="1"/>
    <col min="28" max="28" width="3.125" style="64" customWidth="1"/>
    <col min="29" max="29" width="3.25390625" style="64" customWidth="1"/>
    <col min="30" max="30" width="4.25390625" style="64" customWidth="1"/>
    <col min="31" max="31" width="4.375" style="64" customWidth="1"/>
    <col min="32" max="32" width="3.25390625" style="64" customWidth="1"/>
    <col min="33" max="33" width="3.125" style="64" customWidth="1"/>
    <col min="34" max="34" width="3.25390625" style="64" customWidth="1"/>
    <col min="35" max="35" width="3.75390625" style="64" customWidth="1"/>
    <col min="36" max="36" width="2.875" style="64" customWidth="1"/>
    <col min="37" max="37" width="4.375" style="64" customWidth="1"/>
    <col min="38" max="38" width="4.125" style="64" customWidth="1"/>
    <col min="39" max="16384" width="5.75390625" style="64" customWidth="1"/>
  </cols>
  <sheetData>
    <row r="1" ht="14.25">
      <c r="A1" s="35"/>
    </row>
    <row r="2" spans="1:38" s="63" customFormat="1" ht="28.5" customHeight="1">
      <c r="A2" s="33" t="s">
        <v>1087</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6.5" customHeight="1">
      <c r="A3" s="66" t="s">
        <v>1</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row>
    <row r="4" spans="1:38" ht="31.5" customHeight="1">
      <c r="A4" s="67" t="s">
        <v>1088</v>
      </c>
      <c r="B4" s="68" t="s">
        <v>1089</v>
      </c>
      <c r="C4" s="69" t="s">
        <v>1090</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285.75" customHeight="1">
      <c r="A5" s="67"/>
      <c r="B5" s="68"/>
      <c r="C5" s="68" t="s">
        <v>1091</v>
      </c>
      <c r="D5" s="70" t="s">
        <v>1092</v>
      </c>
      <c r="E5" s="71" t="s">
        <v>1093</v>
      </c>
      <c r="F5" s="72" t="s">
        <v>1094</v>
      </c>
      <c r="G5" s="72" t="s">
        <v>1095</v>
      </c>
      <c r="H5" s="72" t="s">
        <v>1096</v>
      </c>
      <c r="I5" s="72" t="s">
        <v>1097</v>
      </c>
      <c r="J5" s="72" t="s">
        <v>1098</v>
      </c>
      <c r="K5" s="72" t="s">
        <v>1099</v>
      </c>
      <c r="L5" s="72" t="s">
        <v>1100</v>
      </c>
      <c r="M5" s="72" t="s">
        <v>1101</v>
      </c>
      <c r="N5" s="72" t="s">
        <v>1102</v>
      </c>
      <c r="O5" s="72" t="s">
        <v>1103</v>
      </c>
      <c r="P5" s="72" t="s">
        <v>1104</v>
      </c>
      <c r="Q5" s="77" t="s">
        <v>1105</v>
      </c>
      <c r="R5" s="77" t="s">
        <v>1106</v>
      </c>
      <c r="S5" s="77" t="s">
        <v>1107</v>
      </c>
      <c r="T5" s="77" t="s">
        <v>1108</v>
      </c>
      <c r="U5" s="77" t="s">
        <v>1109</v>
      </c>
      <c r="V5" s="77" t="s">
        <v>1110</v>
      </c>
      <c r="W5" s="77" t="s">
        <v>1111</v>
      </c>
      <c r="X5" s="77" t="s">
        <v>1112</v>
      </c>
      <c r="Y5" s="77" t="s">
        <v>1113</v>
      </c>
      <c r="Z5" s="77" t="s">
        <v>1114</v>
      </c>
      <c r="AA5" s="77" t="s">
        <v>1115</v>
      </c>
      <c r="AB5" s="77" t="s">
        <v>1116</v>
      </c>
      <c r="AC5" s="77" t="s">
        <v>1117</v>
      </c>
      <c r="AD5" s="77" t="s">
        <v>1118</v>
      </c>
      <c r="AE5" s="77" t="s">
        <v>1119</v>
      </c>
      <c r="AF5" s="77" t="s">
        <v>1120</v>
      </c>
      <c r="AG5" s="77" t="s">
        <v>1121</v>
      </c>
      <c r="AH5" s="77" t="s">
        <v>1122</v>
      </c>
      <c r="AI5" s="77" t="s">
        <v>1123</v>
      </c>
      <c r="AJ5" s="77" t="s">
        <v>1124</v>
      </c>
      <c r="AK5" s="77" t="s">
        <v>1125</v>
      </c>
      <c r="AL5" s="72" t="s">
        <v>1126</v>
      </c>
    </row>
    <row r="6" spans="1:38" ht="17.25" customHeight="1">
      <c r="A6" s="73" t="s">
        <v>1127</v>
      </c>
      <c r="B6" s="74">
        <v>3656</v>
      </c>
      <c r="C6" s="74">
        <f>SUM(D6:AL6)</f>
        <v>3656</v>
      </c>
      <c r="D6" s="75"/>
      <c r="E6" s="73">
        <v>1458</v>
      </c>
      <c r="F6" s="73">
        <v>1466</v>
      </c>
      <c r="G6" s="75"/>
      <c r="H6" s="75"/>
      <c r="I6" s="75"/>
      <c r="J6" s="76"/>
      <c r="K6" s="75"/>
      <c r="L6" s="73">
        <v>732</v>
      </c>
      <c r="M6" s="76"/>
      <c r="N6" s="76"/>
      <c r="O6" s="75"/>
      <c r="P6" s="75"/>
      <c r="Q6" s="75"/>
      <c r="R6" s="75"/>
      <c r="S6" s="76"/>
      <c r="T6" s="76"/>
      <c r="U6" s="76"/>
      <c r="V6" s="76"/>
      <c r="W6" s="75"/>
      <c r="X6" s="75"/>
      <c r="Y6" s="75"/>
      <c r="Z6" s="75"/>
      <c r="AA6" s="75"/>
      <c r="AB6" s="75"/>
      <c r="AC6" s="75"/>
      <c r="AD6" s="75"/>
      <c r="AE6" s="75"/>
      <c r="AF6" s="75"/>
      <c r="AG6" s="75"/>
      <c r="AH6" s="75"/>
      <c r="AI6" s="75"/>
      <c r="AJ6" s="75"/>
      <c r="AK6" s="75"/>
      <c r="AL6" s="75"/>
    </row>
  </sheetData>
  <sheetProtection/>
  <mergeCells count="5">
    <mergeCell ref="A2:AL2"/>
    <mergeCell ref="A3:AL3"/>
    <mergeCell ref="C4:AL4"/>
    <mergeCell ref="A4:A5"/>
    <mergeCell ref="B4:B5"/>
  </mergeCells>
  <printOptions horizontalCentered="1"/>
  <pageMargins left="0.47" right="0.47" top="0.59" bottom="0.47" header="0.31" footer="0.31"/>
  <pageSetup horizontalDpi="600" verticalDpi="600" orientation="landscape" paperSize="9" scale="85"/>
</worksheet>
</file>

<file path=xl/worksheets/sheet6.xml><?xml version="1.0" encoding="utf-8"?>
<worksheet xmlns="http://schemas.openxmlformats.org/spreadsheetml/2006/main" xmlns:r="http://schemas.openxmlformats.org/officeDocument/2006/relationships">
  <dimension ref="A1:J10"/>
  <sheetViews>
    <sheetView zoomScaleSheetLayoutView="100" workbookViewId="0" topLeftCell="A1">
      <selection activeCell="C18" sqref="C18"/>
    </sheetView>
  </sheetViews>
  <sheetFormatPr defaultColWidth="12.125" defaultRowHeight="15" customHeight="1"/>
  <cols>
    <col min="1" max="1" width="33.50390625" style="0" customWidth="1"/>
    <col min="2" max="10" width="14.75390625" style="0" customWidth="1"/>
  </cols>
  <sheetData>
    <row r="1" spans="1:10" ht="33.75" customHeight="1">
      <c r="A1" s="1" t="s">
        <v>1128</v>
      </c>
      <c r="B1" s="1"/>
      <c r="C1" s="1"/>
      <c r="D1" s="1"/>
      <c r="E1" s="1"/>
      <c r="F1" s="1"/>
      <c r="G1" s="1"/>
      <c r="H1" s="1"/>
      <c r="I1" s="1"/>
      <c r="J1" s="1"/>
    </row>
    <row r="2" spans="1:10" ht="16.5" customHeight="1">
      <c r="A2" s="62" t="s">
        <v>1012</v>
      </c>
      <c r="B2" s="62"/>
      <c r="C2" s="62"/>
      <c r="D2" s="62"/>
      <c r="E2" s="62"/>
      <c r="F2" s="62"/>
      <c r="G2" s="62"/>
      <c r="H2" s="62"/>
      <c r="I2" s="62"/>
      <c r="J2" s="62"/>
    </row>
    <row r="3" spans="1:10" ht="16.5" customHeight="1">
      <c r="A3" s="5" t="s">
        <v>2</v>
      </c>
      <c r="B3" s="5" t="s">
        <v>1129</v>
      </c>
      <c r="C3" s="5" t="s">
        <v>1130</v>
      </c>
      <c r="D3" s="5"/>
      <c r="E3" s="5"/>
      <c r="F3" s="5"/>
      <c r="G3" s="5"/>
      <c r="H3" s="5" t="s">
        <v>1131</v>
      </c>
      <c r="I3" s="5"/>
      <c r="J3" s="5"/>
    </row>
    <row r="4" spans="1:10" ht="16.5" customHeight="1">
      <c r="A4" s="5"/>
      <c r="B4" s="5"/>
      <c r="C4" s="5" t="s">
        <v>1132</v>
      </c>
      <c r="D4" s="5" t="s">
        <v>1133</v>
      </c>
      <c r="E4" s="5" t="s">
        <v>1134</v>
      </c>
      <c r="F4" s="5" t="s">
        <v>1135</v>
      </c>
      <c r="G4" s="5" t="s">
        <v>1136</v>
      </c>
      <c r="H4" s="5" t="s">
        <v>1132</v>
      </c>
      <c r="I4" s="5" t="s">
        <v>1137</v>
      </c>
      <c r="J4" s="5" t="s">
        <v>1138</v>
      </c>
    </row>
    <row r="5" spans="1:10" ht="16.5" customHeight="1">
      <c r="A5" s="7" t="s">
        <v>1139</v>
      </c>
      <c r="B5" s="6">
        <f>SUM(C5,H5)</f>
        <v>2493.2</v>
      </c>
      <c r="C5" s="6">
        <f aca="true" t="shared" si="0" ref="C5:C10">SUM(D5:G5)</f>
        <v>2493.2</v>
      </c>
      <c r="D5" s="6">
        <v>2493.2</v>
      </c>
      <c r="E5" s="6">
        <v>0</v>
      </c>
      <c r="F5" s="6">
        <v>0</v>
      </c>
      <c r="G5" s="6">
        <v>0</v>
      </c>
      <c r="H5" s="6">
        <f>SUM(I5:J5)</f>
        <v>0</v>
      </c>
      <c r="I5" s="6">
        <v>0</v>
      </c>
      <c r="J5" s="6">
        <v>0</v>
      </c>
    </row>
    <row r="6" spans="1:10" ht="16.5" customHeight="1">
      <c r="A6" s="7" t="s">
        <v>1140</v>
      </c>
      <c r="B6" s="6">
        <f aca="true" t="shared" si="1" ref="B6:B10">C6+H6</f>
        <v>0</v>
      </c>
      <c r="C6" s="6">
        <f>SUM(D6:F6)</f>
        <v>0</v>
      </c>
      <c r="D6" s="6">
        <v>0</v>
      </c>
      <c r="E6" s="6">
        <v>0</v>
      </c>
      <c r="F6" s="6">
        <v>0</v>
      </c>
      <c r="G6" s="30">
        <v>0</v>
      </c>
      <c r="H6" s="6">
        <f>I6</f>
        <v>0</v>
      </c>
      <c r="I6" s="6">
        <v>0</v>
      </c>
      <c r="J6" s="30">
        <v>0</v>
      </c>
    </row>
    <row r="7" spans="1:10" ht="16.5" customHeight="1">
      <c r="A7" s="7" t="s">
        <v>1141</v>
      </c>
      <c r="B7" s="6">
        <f t="shared" si="1"/>
        <v>0</v>
      </c>
      <c r="C7" s="6">
        <f>SUM(D7:F7)</f>
        <v>0</v>
      </c>
      <c r="D7" s="6">
        <v>0</v>
      </c>
      <c r="E7" s="6">
        <v>0</v>
      </c>
      <c r="F7" s="6">
        <v>0</v>
      </c>
      <c r="G7" s="30">
        <v>0</v>
      </c>
      <c r="H7" s="6">
        <f>I7</f>
        <v>0</v>
      </c>
      <c r="I7" s="6">
        <v>0</v>
      </c>
      <c r="J7" s="30">
        <v>0</v>
      </c>
    </row>
    <row r="8" spans="1:10" ht="16.5" customHeight="1">
      <c r="A8" s="7" t="s">
        <v>1142</v>
      </c>
      <c r="B8" s="6">
        <f t="shared" si="1"/>
        <v>0</v>
      </c>
      <c r="C8" s="6">
        <f t="shared" si="0"/>
        <v>0</v>
      </c>
      <c r="D8" s="6">
        <v>0</v>
      </c>
      <c r="E8" s="6">
        <v>0</v>
      </c>
      <c r="F8" s="6">
        <v>0</v>
      </c>
      <c r="G8" s="6">
        <v>0</v>
      </c>
      <c r="H8" s="6">
        <f>J8+I8</f>
        <v>0</v>
      </c>
      <c r="I8" s="6">
        <v>0</v>
      </c>
      <c r="J8" s="6">
        <v>0</v>
      </c>
    </row>
    <row r="9" spans="1:10" ht="16.5" customHeight="1">
      <c r="A9" s="7" t="s">
        <v>1143</v>
      </c>
      <c r="B9" s="6">
        <f t="shared" si="1"/>
        <v>0</v>
      </c>
      <c r="C9" s="6">
        <f t="shared" si="0"/>
        <v>0</v>
      </c>
      <c r="D9" s="6">
        <v>0</v>
      </c>
      <c r="E9" s="6">
        <v>0</v>
      </c>
      <c r="F9" s="6">
        <v>0</v>
      </c>
      <c r="G9" s="6">
        <v>0</v>
      </c>
      <c r="H9" s="6">
        <f>I9+J9</f>
        <v>0</v>
      </c>
      <c r="I9" s="6">
        <v>0</v>
      </c>
      <c r="J9" s="6">
        <v>0</v>
      </c>
    </row>
    <row r="10" spans="1:10" ht="16.5" customHeight="1">
      <c r="A10" s="7" t="s">
        <v>1144</v>
      </c>
      <c r="B10" s="6">
        <f t="shared" si="1"/>
        <v>2493.2</v>
      </c>
      <c r="C10" s="6">
        <f t="shared" si="0"/>
        <v>2493.2</v>
      </c>
      <c r="D10" s="6">
        <f aca="true" t="shared" si="2" ref="D10:F10">D5+D7-D8-D9</f>
        <v>2493.2</v>
      </c>
      <c r="E10" s="6">
        <f t="shared" si="2"/>
        <v>0</v>
      </c>
      <c r="F10" s="6">
        <f t="shared" si="2"/>
        <v>0</v>
      </c>
      <c r="G10" s="6">
        <f>G5-G8-G9</f>
        <v>0</v>
      </c>
      <c r="H10" s="6">
        <f>SUM(I10:J10)</f>
        <v>0</v>
      </c>
      <c r="I10" s="6">
        <f>I7+I5-I8-I9</f>
        <v>0</v>
      </c>
      <c r="J10" s="6">
        <f>J5-J8-J9</f>
        <v>0</v>
      </c>
    </row>
  </sheetData>
  <sheetProtection/>
  <mergeCells count="6">
    <mergeCell ref="A1:J1"/>
    <mergeCell ref="A2:J2"/>
    <mergeCell ref="C3:G3"/>
    <mergeCell ref="H3:J3"/>
    <mergeCell ref="A3:A4"/>
    <mergeCell ref="B3:B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36"/>
  <sheetViews>
    <sheetView zoomScaleSheetLayoutView="100" workbookViewId="0" topLeftCell="A17">
      <selection activeCell="A28" sqref="A28"/>
    </sheetView>
  </sheetViews>
  <sheetFormatPr defaultColWidth="9.00390625" defaultRowHeight="14.25"/>
  <cols>
    <col min="1" max="1" width="42.625" style="31" customWidth="1"/>
    <col min="2" max="2" width="12.00390625" style="31" customWidth="1"/>
    <col min="3" max="3" width="10.50390625" style="31" customWidth="1"/>
    <col min="4" max="4" width="13.875" style="31" customWidth="1"/>
    <col min="5" max="5" width="56.875" style="31" customWidth="1"/>
    <col min="6" max="6" width="12.875" style="31" customWidth="1"/>
    <col min="7" max="7" width="10.875" style="31" customWidth="1"/>
    <col min="8" max="8" width="13.75390625" style="31" customWidth="1"/>
    <col min="9" max="16384" width="9.00390625" style="31" customWidth="1"/>
  </cols>
  <sheetData>
    <row r="1" spans="1:8" s="31" customFormat="1" ht="36" customHeight="1">
      <c r="A1" s="33" t="s">
        <v>1145</v>
      </c>
      <c r="B1" s="33"/>
      <c r="C1" s="33"/>
      <c r="D1" s="33"/>
      <c r="E1" s="34"/>
      <c r="F1" s="34"/>
      <c r="G1" s="34"/>
      <c r="H1" s="34"/>
    </row>
    <row r="2" spans="1:4" s="31" customFormat="1" ht="18" customHeight="1">
      <c r="A2" s="35"/>
      <c r="D2" s="36" t="s">
        <v>1</v>
      </c>
    </row>
    <row r="3" spans="1:4" s="31" customFormat="1" ht="31.5" customHeight="1">
      <c r="A3" s="52" t="s">
        <v>1146</v>
      </c>
      <c r="B3" s="53"/>
      <c r="C3" s="53"/>
      <c r="D3" s="54"/>
    </row>
    <row r="4" spans="1:4" s="31" customFormat="1" ht="35.25" customHeight="1">
      <c r="A4" s="37" t="s">
        <v>2</v>
      </c>
      <c r="B4" s="38" t="s">
        <v>3</v>
      </c>
      <c r="C4" s="37" t="s">
        <v>4</v>
      </c>
      <c r="D4" s="38" t="s">
        <v>5</v>
      </c>
    </row>
    <row r="5" spans="1:4" s="31" customFormat="1" ht="19.5" customHeight="1">
      <c r="A5" s="55" t="s">
        <v>1147</v>
      </c>
      <c r="B5" s="56"/>
      <c r="C5" s="56"/>
      <c r="D5" s="56"/>
    </row>
    <row r="6" spans="1:4" s="31" customFormat="1" ht="19.5" customHeight="1">
      <c r="A6" s="55" t="s">
        <v>1148</v>
      </c>
      <c r="B6" s="56"/>
      <c r="C6" s="56"/>
      <c r="D6" s="56"/>
    </row>
    <row r="7" spans="1:4" s="31" customFormat="1" ht="19.5" customHeight="1">
      <c r="A7" s="55" t="s">
        <v>1149</v>
      </c>
      <c r="B7" s="56"/>
      <c r="C7" s="56"/>
      <c r="D7" s="56"/>
    </row>
    <row r="8" spans="1:4" s="31" customFormat="1" ht="19.5" customHeight="1">
      <c r="A8" s="57" t="s">
        <v>1150</v>
      </c>
      <c r="B8" s="56"/>
      <c r="C8" s="56"/>
      <c r="D8" s="56"/>
    </row>
    <row r="9" spans="1:4" s="31" customFormat="1" ht="19.5" customHeight="1">
      <c r="A9" s="57" t="s">
        <v>1151</v>
      </c>
      <c r="B9" s="56"/>
      <c r="C9" s="56"/>
      <c r="D9" s="56"/>
    </row>
    <row r="10" spans="1:4" s="31" customFormat="1" ht="19.5" customHeight="1">
      <c r="A10" s="55" t="s">
        <v>1152</v>
      </c>
      <c r="B10" s="56"/>
      <c r="C10" s="56"/>
      <c r="D10" s="56"/>
    </row>
    <row r="11" spans="1:4" s="31" customFormat="1" ht="19.5" customHeight="1">
      <c r="A11" s="55" t="s">
        <v>1153</v>
      </c>
      <c r="B11" s="56"/>
      <c r="C11" s="56"/>
      <c r="D11" s="56"/>
    </row>
    <row r="12" spans="1:4" s="31" customFormat="1" ht="19.5" customHeight="1">
      <c r="A12" s="55" t="s">
        <v>1154</v>
      </c>
      <c r="B12" s="56"/>
      <c r="C12" s="56"/>
      <c r="D12" s="56"/>
    </row>
    <row r="13" spans="1:4" s="31" customFormat="1" ht="19.5" customHeight="1">
      <c r="A13" s="55" t="s">
        <v>1155</v>
      </c>
      <c r="B13" s="56"/>
      <c r="C13" s="56"/>
      <c r="D13" s="56"/>
    </row>
    <row r="14" spans="1:4" s="31" customFormat="1" ht="19.5" customHeight="1">
      <c r="A14" s="55" t="s">
        <v>1156</v>
      </c>
      <c r="B14" s="56"/>
      <c r="C14" s="56"/>
      <c r="D14" s="56"/>
    </row>
    <row r="15" spans="1:4" s="31" customFormat="1" ht="19.5" customHeight="1">
      <c r="A15" s="55" t="s">
        <v>1157</v>
      </c>
      <c r="B15" s="56"/>
      <c r="C15" s="56"/>
      <c r="D15" s="56"/>
    </row>
    <row r="16" spans="1:4" s="31" customFormat="1" ht="19.5" customHeight="1">
      <c r="A16" s="55" t="s">
        <v>1158</v>
      </c>
      <c r="B16" s="56"/>
      <c r="C16" s="56"/>
      <c r="D16" s="56"/>
    </row>
    <row r="17" spans="1:4" s="31" customFormat="1" ht="19.5" customHeight="1">
      <c r="A17" s="55" t="s">
        <v>1159</v>
      </c>
      <c r="B17" s="56"/>
      <c r="C17" s="56"/>
      <c r="D17" s="56"/>
    </row>
    <row r="18" spans="1:4" s="31" customFormat="1" ht="19.5" customHeight="1">
      <c r="A18" s="55" t="s">
        <v>1160</v>
      </c>
      <c r="B18" s="56"/>
      <c r="C18" s="56"/>
      <c r="D18" s="56"/>
    </row>
    <row r="19" spans="1:4" s="31" customFormat="1" ht="19.5" customHeight="1">
      <c r="A19" s="55" t="s">
        <v>1161</v>
      </c>
      <c r="B19" s="56"/>
      <c r="C19" s="56"/>
      <c r="D19" s="56"/>
    </row>
    <row r="20" spans="1:4" s="31" customFormat="1" ht="19.5" customHeight="1">
      <c r="A20" s="55" t="s">
        <v>1162</v>
      </c>
      <c r="B20" s="56"/>
      <c r="C20" s="56"/>
      <c r="D20" s="56"/>
    </row>
    <row r="21" spans="1:4" s="31" customFormat="1" ht="19.5" customHeight="1">
      <c r="A21" s="55" t="s">
        <v>1163</v>
      </c>
      <c r="B21" s="56"/>
      <c r="C21" s="56"/>
      <c r="D21" s="56"/>
    </row>
    <row r="22" spans="1:4" s="31" customFormat="1" ht="19.5" customHeight="1">
      <c r="A22" s="55" t="s">
        <v>1164</v>
      </c>
      <c r="B22" s="56"/>
      <c r="C22" s="56"/>
      <c r="D22" s="56"/>
    </row>
    <row r="23" spans="1:4" s="31" customFormat="1" ht="19.5" customHeight="1">
      <c r="A23" s="55" t="s">
        <v>1165</v>
      </c>
      <c r="B23" s="56"/>
      <c r="C23" s="56"/>
      <c r="D23" s="56"/>
    </row>
    <row r="24" spans="1:4" s="31" customFormat="1" ht="19.5" customHeight="1">
      <c r="A24" s="55" t="s">
        <v>1166</v>
      </c>
      <c r="B24" s="56"/>
      <c r="C24" s="56"/>
      <c r="D24" s="56"/>
    </row>
    <row r="25" spans="1:4" s="31" customFormat="1" ht="19.5" customHeight="1">
      <c r="A25" s="58" t="s">
        <v>33</v>
      </c>
      <c r="B25" s="59">
        <f>SUM(B5:B24)</f>
        <v>0</v>
      </c>
      <c r="C25" s="59">
        <f>SUM(C5:C24)</f>
        <v>0</v>
      </c>
      <c r="D25" s="59"/>
    </row>
    <row r="26" spans="1:4" s="31" customFormat="1" ht="19.5" customHeight="1">
      <c r="A26" s="60" t="s">
        <v>1167</v>
      </c>
      <c r="B26" s="59">
        <f>SUM(B27,B30:B31,B33:B34)</f>
        <v>0</v>
      </c>
      <c r="C26" s="59">
        <f>SUM(C27,C30:C31,C33:C34)</f>
        <v>388</v>
      </c>
      <c r="D26" s="59"/>
    </row>
    <row r="27" spans="1:4" s="31" customFormat="1" ht="19.5" customHeight="1">
      <c r="A27" s="56" t="s">
        <v>1168</v>
      </c>
      <c r="B27" s="59">
        <f>SUM(B28:B29)</f>
        <v>0</v>
      </c>
      <c r="C27" s="59">
        <f>SUM(C28:C29)</f>
        <v>0</v>
      </c>
      <c r="D27" s="59"/>
    </row>
    <row r="28" spans="1:4" s="31" customFormat="1" ht="19.5" customHeight="1">
      <c r="A28" s="56" t="s">
        <v>1169</v>
      </c>
      <c r="B28" s="59"/>
      <c r="C28" s="59"/>
      <c r="D28" s="59"/>
    </row>
    <row r="29" spans="1:4" s="31" customFormat="1" ht="19.5" customHeight="1">
      <c r="A29" s="56" t="s">
        <v>1170</v>
      </c>
      <c r="B29" s="59"/>
      <c r="C29" s="59"/>
      <c r="D29" s="59"/>
    </row>
    <row r="30" spans="1:4" s="31" customFormat="1" ht="19.5" customHeight="1">
      <c r="A30" s="56" t="s">
        <v>1171</v>
      </c>
      <c r="B30" s="59"/>
      <c r="C30" s="59">
        <v>388</v>
      </c>
      <c r="D30" s="59"/>
    </row>
    <row r="31" spans="1:4" s="31" customFormat="1" ht="19.5" customHeight="1">
      <c r="A31" s="56" t="s">
        <v>1172</v>
      </c>
      <c r="B31" s="59"/>
      <c r="C31" s="59"/>
      <c r="D31" s="59"/>
    </row>
    <row r="32" spans="1:4" s="31" customFormat="1" ht="19.5" customHeight="1">
      <c r="A32" s="56" t="s">
        <v>1173</v>
      </c>
      <c r="B32" s="59"/>
      <c r="C32" s="59"/>
      <c r="D32" s="59"/>
    </row>
    <row r="33" spans="1:4" s="31" customFormat="1" ht="19.5" customHeight="1">
      <c r="A33" s="61" t="s">
        <v>1174</v>
      </c>
      <c r="B33" s="59">
        <f>0</f>
        <v>0</v>
      </c>
      <c r="C33" s="59">
        <f>0</f>
        <v>0</v>
      </c>
      <c r="D33" s="59"/>
    </row>
    <row r="34" spans="1:4" s="31" customFormat="1" ht="19.5" customHeight="1">
      <c r="A34" s="61" t="s">
        <v>1175</v>
      </c>
      <c r="B34" s="59"/>
      <c r="C34" s="59"/>
      <c r="D34" s="59"/>
    </row>
    <row r="35" spans="1:4" s="31" customFormat="1" ht="19.5" customHeight="1">
      <c r="A35" s="61"/>
      <c r="B35" s="59"/>
      <c r="C35" s="59"/>
      <c r="D35" s="59"/>
    </row>
    <row r="36" spans="1:4" s="31" customFormat="1" ht="19.5" customHeight="1">
      <c r="A36" s="58" t="s">
        <v>1176</v>
      </c>
      <c r="B36" s="59">
        <f>SUM(B25:B26)</f>
        <v>0</v>
      </c>
      <c r="C36" s="59">
        <f>SUM(C25:C26)</f>
        <v>388</v>
      </c>
      <c r="D36" s="59"/>
    </row>
  </sheetData>
  <sheetProtection/>
  <mergeCells count="2">
    <mergeCell ref="A1:D1"/>
    <mergeCell ref="A3:D3"/>
  </mergeCells>
  <printOptions horizontalCentered="1" verticalCentered="1"/>
  <pageMargins left="0.71" right="0.71" top="0.16" bottom="0.3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264"/>
  <sheetViews>
    <sheetView tabSelected="1" zoomScaleSheetLayoutView="100" workbookViewId="0" topLeftCell="A158">
      <selection activeCell="A194" sqref="A194"/>
    </sheetView>
  </sheetViews>
  <sheetFormatPr defaultColWidth="9.00390625" defaultRowHeight="14.25"/>
  <cols>
    <col min="1" max="1" width="42.625" style="31" customWidth="1"/>
    <col min="2" max="2" width="12.00390625" style="31" customWidth="1"/>
    <col min="3" max="3" width="10.50390625" style="31" customWidth="1"/>
    <col min="4" max="4" width="13.875" style="31" customWidth="1"/>
    <col min="5" max="5" width="56.875" style="31" customWidth="1"/>
    <col min="6" max="6" width="12.875" style="31" customWidth="1"/>
    <col min="7" max="7" width="10.875" style="31" customWidth="1"/>
    <col min="8" max="8" width="13.75390625" style="31" customWidth="1"/>
    <col min="9" max="16384" width="9.00390625" style="31" customWidth="1"/>
  </cols>
  <sheetData>
    <row r="1" spans="1:8" s="31" customFormat="1" ht="18" customHeight="1">
      <c r="A1" s="33" t="s">
        <v>1177</v>
      </c>
      <c r="B1" s="33"/>
      <c r="C1" s="33"/>
      <c r="D1" s="33"/>
      <c r="E1" s="34"/>
      <c r="F1" s="34"/>
      <c r="G1" s="34"/>
      <c r="H1" s="34"/>
    </row>
    <row r="2" spans="1:4" s="31" customFormat="1" ht="18" customHeight="1">
      <c r="A2" s="35"/>
      <c r="D2" s="36" t="s">
        <v>1</v>
      </c>
    </row>
    <row r="3" spans="1:4" s="31" customFormat="1" ht="31.5" customHeight="1">
      <c r="A3" s="37" t="s">
        <v>1178</v>
      </c>
      <c r="B3" s="37"/>
      <c r="C3" s="37"/>
      <c r="D3" s="37"/>
    </row>
    <row r="4" spans="1:4" s="31" customFormat="1" ht="35.25" customHeight="1">
      <c r="A4" s="37" t="s">
        <v>2</v>
      </c>
      <c r="B4" s="38" t="s">
        <v>3</v>
      </c>
      <c r="C4" s="37" t="s">
        <v>4</v>
      </c>
      <c r="D4" s="38" t="s">
        <v>5</v>
      </c>
    </row>
    <row r="5" spans="1:4" s="31" customFormat="1" ht="19.5" customHeight="1">
      <c r="A5" s="39" t="s">
        <v>1179</v>
      </c>
      <c r="B5" s="40"/>
      <c r="C5" s="41"/>
      <c r="D5" s="42"/>
    </row>
    <row r="6" spans="1:4" s="31" customFormat="1" ht="19.5" customHeight="1">
      <c r="A6" s="43" t="s">
        <v>1180</v>
      </c>
      <c r="B6" s="40"/>
      <c r="C6" s="41"/>
      <c r="D6" s="40"/>
    </row>
    <row r="7" spans="1:4" s="31" customFormat="1" ht="19.5" customHeight="1">
      <c r="A7" s="44" t="s">
        <v>1181</v>
      </c>
      <c r="B7" s="40"/>
      <c r="C7" s="41"/>
      <c r="D7" s="40"/>
    </row>
    <row r="8" spans="1:4" s="31" customFormat="1" ht="19.5" customHeight="1">
      <c r="A8" s="44" t="s">
        <v>1182</v>
      </c>
      <c r="B8" s="40"/>
      <c r="C8" s="41"/>
      <c r="D8" s="40"/>
    </row>
    <row r="9" spans="1:4" s="31" customFormat="1" ht="19.5" customHeight="1">
      <c r="A9" s="44" t="s">
        <v>1183</v>
      </c>
      <c r="B9" s="40"/>
      <c r="C9" s="41"/>
      <c r="D9" s="40"/>
    </row>
    <row r="10" spans="1:4" s="31" customFormat="1" ht="19.5" customHeight="1">
      <c r="A10" s="44" t="s">
        <v>1184</v>
      </c>
      <c r="B10" s="40"/>
      <c r="C10" s="41"/>
      <c r="D10" s="40"/>
    </row>
    <row r="11" spans="1:4" s="31" customFormat="1" ht="19.5" customHeight="1">
      <c r="A11" s="44" t="s">
        <v>1185</v>
      </c>
      <c r="B11" s="40"/>
      <c r="C11" s="41"/>
      <c r="D11" s="40"/>
    </row>
    <row r="12" spans="1:4" s="31" customFormat="1" ht="19.5" customHeight="1">
      <c r="A12" s="43" t="s">
        <v>1186</v>
      </c>
      <c r="B12" s="40"/>
      <c r="C12" s="41"/>
      <c r="D12" s="40"/>
    </row>
    <row r="13" spans="1:4" s="31" customFormat="1" ht="19.5" customHeight="1">
      <c r="A13" s="43" t="s">
        <v>1187</v>
      </c>
      <c r="B13" s="40"/>
      <c r="C13" s="41"/>
      <c r="D13" s="40"/>
    </row>
    <row r="14" spans="1:4" s="31" customFormat="1" ht="19.5" customHeight="1">
      <c r="A14" s="43" t="s">
        <v>1188</v>
      </c>
      <c r="B14" s="40"/>
      <c r="C14" s="41"/>
      <c r="D14" s="40"/>
    </row>
    <row r="15" spans="1:4" s="31" customFormat="1" ht="19.5" customHeight="1">
      <c r="A15" s="43" t="s">
        <v>1189</v>
      </c>
      <c r="B15" s="40"/>
      <c r="C15" s="41"/>
      <c r="D15" s="40"/>
    </row>
    <row r="16" spans="1:4" s="31" customFormat="1" ht="19.5" customHeight="1">
      <c r="A16" s="43" t="s">
        <v>1190</v>
      </c>
      <c r="B16" s="40"/>
      <c r="C16" s="41"/>
      <c r="D16" s="40"/>
    </row>
    <row r="17" spans="1:4" s="31" customFormat="1" ht="19.5" customHeight="1">
      <c r="A17" s="43" t="s">
        <v>1191</v>
      </c>
      <c r="B17" s="40"/>
      <c r="C17" s="41"/>
      <c r="D17" s="40"/>
    </row>
    <row r="18" spans="1:4" s="31" customFormat="1" ht="19.5" customHeight="1">
      <c r="A18" s="43" t="s">
        <v>1192</v>
      </c>
      <c r="B18" s="40"/>
      <c r="C18" s="41"/>
      <c r="D18" s="40"/>
    </row>
    <row r="19" spans="1:4" s="31" customFormat="1" ht="19.5" customHeight="1">
      <c r="A19" s="45" t="s">
        <v>1193</v>
      </c>
      <c r="B19" s="40"/>
      <c r="C19" s="41"/>
      <c r="D19" s="40"/>
    </row>
    <row r="20" spans="1:4" s="31" customFormat="1" ht="19.5" customHeight="1">
      <c r="A20" s="45" t="s">
        <v>1194</v>
      </c>
      <c r="B20" s="40"/>
      <c r="C20" s="41"/>
      <c r="D20" s="40"/>
    </row>
    <row r="21" spans="1:4" s="31" customFormat="1" ht="19.5" customHeight="1">
      <c r="A21" s="39" t="s">
        <v>1195</v>
      </c>
      <c r="B21" s="40"/>
      <c r="C21" s="41"/>
      <c r="D21" s="40"/>
    </row>
    <row r="22" spans="1:4" s="31" customFormat="1" ht="19.5" customHeight="1">
      <c r="A22" s="44" t="s">
        <v>1196</v>
      </c>
      <c r="B22" s="40"/>
      <c r="C22" s="41"/>
      <c r="D22" s="40"/>
    </row>
    <row r="23" spans="1:4" s="31" customFormat="1" ht="19.5" customHeight="1">
      <c r="A23" s="44" t="s">
        <v>1197</v>
      </c>
      <c r="B23" s="40"/>
      <c r="C23" s="41"/>
      <c r="D23" s="40"/>
    </row>
    <row r="24" spans="1:4" s="31" customFormat="1" ht="19.5" customHeight="1">
      <c r="A24" s="44" t="s">
        <v>1198</v>
      </c>
      <c r="B24" s="40"/>
      <c r="C24" s="41"/>
      <c r="D24" s="40"/>
    </row>
    <row r="25" spans="1:4" s="31" customFormat="1" ht="19.5" customHeight="1">
      <c r="A25" s="44" t="s">
        <v>1199</v>
      </c>
      <c r="B25" s="40"/>
      <c r="C25" s="41"/>
      <c r="D25" s="40"/>
    </row>
    <row r="26" spans="1:4" s="31" customFormat="1" ht="19.5" customHeight="1">
      <c r="A26" s="44" t="s">
        <v>1200</v>
      </c>
      <c r="B26" s="40"/>
      <c r="C26" s="41"/>
      <c r="D26" s="40"/>
    </row>
    <row r="27" spans="1:4" s="31" customFormat="1" ht="19.5" customHeight="1">
      <c r="A27" s="44" t="s">
        <v>1197</v>
      </c>
      <c r="B27" s="40"/>
      <c r="C27" s="41"/>
      <c r="D27" s="40"/>
    </row>
    <row r="28" spans="1:4" s="31" customFormat="1" ht="19.5" customHeight="1">
      <c r="A28" s="44" t="s">
        <v>1198</v>
      </c>
      <c r="B28" s="40"/>
      <c r="C28" s="41"/>
      <c r="D28" s="40"/>
    </row>
    <row r="29" spans="1:4" s="31" customFormat="1" ht="19.5" customHeight="1">
      <c r="A29" s="46" t="s">
        <v>1201</v>
      </c>
      <c r="B29" s="40"/>
      <c r="C29" s="41"/>
      <c r="D29" s="40"/>
    </row>
    <row r="30" spans="1:4" s="31" customFormat="1" ht="19.5" customHeight="1">
      <c r="A30" s="43" t="s">
        <v>1202</v>
      </c>
      <c r="B30" s="40"/>
      <c r="C30" s="41"/>
      <c r="D30" s="40"/>
    </row>
    <row r="31" spans="1:4" s="31" customFormat="1" ht="19.5" customHeight="1">
      <c r="A31" s="45" t="s">
        <v>1198</v>
      </c>
      <c r="B31" s="40"/>
      <c r="C31" s="41"/>
      <c r="D31" s="40"/>
    </row>
    <row r="32" spans="1:4" s="31" customFormat="1" ht="19.5" customHeight="1">
      <c r="A32" s="45" t="s">
        <v>1203</v>
      </c>
      <c r="B32" s="40"/>
      <c r="C32" s="41"/>
      <c r="D32" s="40"/>
    </row>
    <row r="33" spans="1:4" s="31" customFormat="1" ht="19.5" customHeight="1">
      <c r="A33" s="39" t="s">
        <v>1204</v>
      </c>
      <c r="B33" s="40"/>
      <c r="C33" s="41"/>
      <c r="D33" s="40"/>
    </row>
    <row r="34" spans="1:4" s="31" customFormat="1" ht="19.5" customHeight="1">
      <c r="A34" s="39" t="s">
        <v>1205</v>
      </c>
      <c r="B34" s="40"/>
      <c r="C34" s="41"/>
      <c r="D34" s="40"/>
    </row>
    <row r="35" spans="1:4" s="31" customFormat="1" ht="19.5" customHeight="1">
      <c r="A35" s="39" t="s">
        <v>1206</v>
      </c>
      <c r="B35" s="40"/>
      <c r="C35" s="41"/>
      <c r="D35" s="40"/>
    </row>
    <row r="36" spans="1:4" s="32" customFormat="1" ht="19.5" customHeight="1">
      <c r="A36" s="39" t="s">
        <v>1207</v>
      </c>
      <c r="B36" s="40"/>
      <c r="C36" s="41"/>
      <c r="D36" s="40"/>
    </row>
    <row r="37" spans="1:4" s="31" customFormat="1" ht="19.5" customHeight="1">
      <c r="A37" s="39" t="s">
        <v>1208</v>
      </c>
      <c r="B37" s="40"/>
      <c r="C37" s="41"/>
      <c r="D37" s="40"/>
    </row>
    <row r="38" spans="1:4" s="31" customFormat="1" ht="19.5" customHeight="1">
      <c r="A38" s="39" t="s">
        <v>1209</v>
      </c>
      <c r="B38" s="40"/>
      <c r="C38" s="41"/>
      <c r="D38" s="40"/>
    </row>
    <row r="39" spans="1:4" s="31" customFormat="1" ht="19.5" customHeight="1">
      <c r="A39" s="39" t="s">
        <v>1210</v>
      </c>
      <c r="B39" s="40"/>
      <c r="C39" s="41"/>
      <c r="D39" s="40"/>
    </row>
    <row r="40" spans="1:4" s="31" customFormat="1" ht="19.5" customHeight="1">
      <c r="A40" s="39" t="s">
        <v>1211</v>
      </c>
      <c r="B40" s="40"/>
      <c r="C40" s="41"/>
      <c r="D40" s="40"/>
    </row>
    <row r="41" spans="1:4" s="31" customFormat="1" ht="19.5" customHeight="1">
      <c r="A41" s="39" t="s">
        <v>1212</v>
      </c>
      <c r="B41" s="40"/>
      <c r="C41" s="41"/>
      <c r="D41" s="40"/>
    </row>
    <row r="42" spans="1:4" s="31" customFormat="1" ht="19.5" customHeight="1">
      <c r="A42" s="39" t="s">
        <v>1213</v>
      </c>
      <c r="B42" s="40"/>
      <c r="C42" s="41"/>
      <c r="D42" s="40"/>
    </row>
    <row r="43" spans="1:4" s="31" customFormat="1" ht="19.5" customHeight="1">
      <c r="A43" s="39" t="s">
        <v>1214</v>
      </c>
      <c r="B43" s="40"/>
      <c r="C43" s="41"/>
      <c r="D43" s="40"/>
    </row>
    <row r="44" spans="1:4" s="31" customFormat="1" ht="19.5" customHeight="1">
      <c r="A44" s="39" t="s">
        <v>1215</v>
      </c>
      <c r="B44" s="40"/>
      <c r="C44" s="41"/>
      <c r="D44" s="40"/>
    </row>
    <row r="45" spans="1:4" s="31" customFormat="1" ht="19.5" customHeight="1">
      <c r="A45" s="39" t="s">
        <v>1216</v>
      </c>
      <c r="B45" s="40"/>
      <c r="C45" s="41"/>
      <c r="D45" s="40"/>
    </row>
    <row r="46" spans="1:4" s="31" customFormat="1" ht="19.5" customHeight="1">
      <c r="A46" s="46" t="s">
        <v>1217</v>
      </c>
      <c r="B46" s="40"/>
      <c r="C46" s="41"/>
      <c r="D46" s="40"/>
    </row>
    <row r="47" spans="1:4" s="31" customFormat="1" ht="19.5" customHeight="1">
      <c r="A47" s="46" t="s">
        <v>1218</v>
      </c>
      <c r="B47" s="40"/>
      <c r="C47" s="41"/>
      <c r="D47" s="40"/>
    </row>
    <row r="48" spans="1:4" s="31" customFormat="1" ht="19.5" customHeight="1">
      <c r="A48" s="46" t="s">
        <v>1219</v>
      </c>
      <c r="B48" s="40"/>
      <c r="C48" s="41"/>
      <c r="D48" s="40"/>
    </row>
    <row r="49" spans="1:4" s="31" customFormat="1" ht="19.5" customHeight="1">
      <c r="A49" s="46" t="s">
        <v>1220</v>
      </c>
      <c r="B49" s="40"/>
      <c r="C49" s="41"/>
      <c r="D49" s="40"/>
    </row>
    <row r="50" spans="1:4" s="31" customFormat="1" ht="19.5" customHeight="1">
      <c r="A50" s="46" t="s">
        <v>1221</v>
      </c>
      <c r="B50" s="40"/>
      <c r="C50" s="41"/>
      <c r="D50" s="40"/>
    </row>
    <row r="51" spans="1:4" s="31" customFormat="1" ht="19.5" customHeight="1">
      <c r="A51" s="46" t="s">
        <v>1222</v>
      </c>
      <c r="B51" s="40"/>
      <c r="C51" s="41"/>
      <c r="D51" s="40"/>
    </row>
    <row r="52" spans="1:4" s="31" customFormat="1" ht="19.5" customHeight="1">
      <c r="A52" s="46" t="s">
        <v>1223</v>
      </c>
      <c r="B52" s="40"/>
      <c r="C52" s="41"/>
      <c r="D52" s="40"/>
    </row>
    <row r="53" spans="1:4" s="31" customFormat="1" ht="19.5" customHeight="1">
      <c r="A53" s="46" t="s">
        <v>1224</v>
      </c>
      <c r="B53" s="40"/>
      <c r="C53" s="41"/>
      <c r="D53" s="40"/>
    </row>
    <row r="54" spans="1:4" s="31" customFormat="1" ht="19.5" customHeight="1">
      <c r="A54" s="46" t="s">
        <v>1225</v>
      </c>
      <c r="B54" s="40"/>
      <c r="C54" s="41"/>
      <c r="D54" s="40"/>
    </row>
    <row r="55" spans="1:4" s="31" customFormat="1" ht="19.5" customHeight="1">
      <c r="A55" s="46" t="s">
        <v>1226</v>
      </c>
      <c r="B55" s="40"/>
      <c r="C55" s="41"/>
      <c r="D55" s="40"/>
    </row>
    <row r="56" spans="1:4" s="31" customFormat="1" ht="19.5" customHeight="1">
      <c r="A56" s="46" t="s">
        <v>1227</v>
      </c>
      <c r="B56" s="40"/>
      <c r="C56" s="41"/>
      <c r="D56" s="40"/>
    </row>
    <row r="57" spans="1:4" s="31" customFormat="1" ht="14.25">
      <c r="A57" s="46" t="s">
        <v>1228</v>
      </c>
      <c r="B57" s="40"/>
      <c r="C57" s="47"/>
      <c r="D57" s="47"/>
    </row>
    <row r="58" spans="1:4" s="31" customFormat="1" ht="14.25">
      <c r="A58" s="39" t="s">
        <v>1229</v>
      </c>
      <c r="B58" s="40"/>
      <c r="C58" s="47"/>
      <c r="D58" s="47"/>
    </row>
    <row r="59" spans="1:4" s="31" customFormat="1" ht="14.25">
      <c r="A59" s="46" t="s">
        <v>1217</v>
      </c>
      <c r="B59" s="40"/>
      <c r="C59" s="47"/>
      <c r="D59" s="47"/>
    </row>
    <row r="60" spans="1:4" s="31" customFormat="1" ht="14.25">
      <c r="A60" s="46" t="s">
        <v>1218</v>
      </c>
      <c r="B60" s="40"/>
      <c r="C60" s="47"/>
      <c r="D60" s="47"/>
    </row>
    <row r="61" spans="1:4" s="31" customFormat="1" ht="14.25">
      <c r="A61" s="46" t="s">
        <v>1230</v>
      </c>
      <c r="B61" s="40"/>
      <c r="C61" s="47"/>
      <c r="D61" s="47"/>
    </row>
    <row r="62" spans="1:4" s="31" customFormat="1" ht="14.25">
      <c r="A62" s="39" t="s">
        <v>1231</v>
      </c>
      <c r="B62" s="40"/>
      <c r="C62" s="47"/>
      <c r="D62" s="47"/>
    </row>
    <row r="63" spans="1:4" s="31" customFormat="1" ht="14.25">
      <c r="A63" s="39" t="s">
        <v>1232</v>
      </c>
      <c r="B63" s="40"/>
      <c r="C63" s="47"/>
      <c r="D63" s="47"/>
    </row>
    <row r="64" spans="1:4" s="31" customFormat="1" ht="14.25">
      <c r="A64" s="46" t="s">
        <v>1233</v>
      </c>
      <c r="B64" s="40"/>
      <c r="C64" s="47"/>
      <c r="D64" s="47"/>
    </row>
    <row r="65" spans="1:4" s="31" customFormat="1" ht="14.25">
      <c r="A65" s="46" t="s">
        <v>1234</v>
      </c>
      <c r="B65" s="40"/>
      <c r="C65" s="47"/>
      <c r="D65" s="47"/>
    </row>
    <row r="66" spans="1:4" s="31" customFormat="1" ht="14.25">
      <c r="A66" s="46" t="s">
        <v>1235</v>
      </c>
      <c r="B66" s="40"/>
      <c r="C66" s="47"/>
      <c r="D66" s="47"/>
    </row>
    <row r="67" spans="1:4" s="31" customFormat="1" ht="14.25">
      <c r="A67" s="46" t="s">
        <v>1236</v>
      </c>
      <c r="B67" s="40"/>
      <c r="C67" s="47"/>
      <c r="D67" s="47"/>
    </row>
    <row r="68" spans="1:4" s="31" customFormat="1" ht="14.25">
      <c r="A68" s="46" t="s">
        <v>1237</v>
      </c>
      <c r="B68" s="40"/>
      <c r="C68" s="47"/>
      <c r="D68" s="47"/>
    </row>
    <row r="69" spans="1:4" s="31" customFormat="1" ht="14.25">
      <c r="A69" s="39" t="s">
        <v>1238</v>
      </c>
      <c r="B69" s="40"/>
      <c r="C69" s="47"/>
      <c r="D69" s="47"/>
    </row>
    <row r="70" spans="1:4" s="31" customFormat="1" ht="14.25">
      <c r="A70" s="39" t="s">
        <v>1239</v>
      </c>
      <c r="B70" s="40"/>
      <c r="C70" s="47"/>
      <c r="D70" s="47"/>
    </row>
    <row r="71" spans="1:4" s="31" customFormat="1" ht="14.25">
      <c r="A71" s="39" t="s">
        <v>1240</v>
      </c>
      <c r="B71" s="40"/>
      <c r="C71" s="47"/>
      <c r="D71" s="47"/>
    </row>
    <row r="72" spans="1:4" s="31" customFormat="1" ht="14.25">
      <c r="A72" s="39" t="s">
        <v>1241</v>
      </c>
      <c r="B72" s="40"/>
      <c r="C72" s="47"/>
      <c r="D72" s="47"/>
    </row>
    <row r="73" spans="1:4" s="31" customFormat="1" ht="14.25">
      <c r="A73" s="48" t="s">
        <v>1242</v>
      </c>
      <c r="B73" s="40"/>
      <c r="C73" s="47"/>
      <c r="D73" s="47"/>
    </row>
    <row r="74" spans="1:4" s="31" customFormat="1" ht="14.25">
      <c r="A74" s="45" t="s">
        <v>1217</v>
      </c>
      <c r="B74" s="40"/>
      <c r="C74" s="47"/>
      <c r="D74" s="47"/>
    </row>
    <row r="75" spans="1:4" s="31" customFormat="1" ht="14.25">
      <c r="A75" s="45" t="s">
        <v>1218</v>
      </c>
      <c r="B75" s="40"/>
      <c r="C75" s="47"/>
      <c r="D75" s="47"/>
    </row>
    <row r="76" spans="1:4" s="31" customFormat="1" ht="14.25">
      <c r="A76" s="45" t="s">
        <v>1243</v>
      </c>
      <c r="B76" s="40"/>
      <c r="C76" s="47"/>
      <c r="D76" s="47"/>
    </row>
    <row r="77" spans="1:4" s="31" customFormat="1" ht="14.25">
      <c r="A77" s="48" t="s">
        <v>1244</v>
      </c>
      <c r="B77" s="40"/>
      <c r="C77" s="47"/>
      <c r="D77" s="47"/>
    </row>
    <row r="78" spans="1:4" s="31" customFormat="1" ht="14.25">
      <c r="A78" s="45" t="s">
        <v>1217</v>
      </c>
      <c r="B78" s="40"/>
      <c r="C78" s="47"/>
      <c r="D78" s="47"/>
    </row>
    <row r="79" spans="1:4" s="31" customFormat="1" ht="14.25">
      <c r="A79" s="45" t="s">
        <v>1218</v>
      </c>
      <c r="B79" s="40"/>
      <c r="C79" s="47"/>
      <c r="D79" s="47"/>
    </row>
    <row r="80" spans="1:4" s="31" customFormat="1" ht="14.25">
      <c r="A80" s="45" t="s">
        <v>1245</v>
      </c>
      <c r="B80" s="40"/>
      <c r="C80" s="47"/>
      <c r="D80" s="47"/>
    </row>
    <row r="81" spans="1:4" s="31" customFormat="1" ht="14.25">
      <c r="A81" s="48" t="s">
        <v>1246</v>
      </c>
      <c r="B81" s="40"/>
      <c r="C81" s="47"/>
      <c r="D81" s="47"/>
    </row>
    <row r="82" spans="1:4" s="31" customFormat="1" ht="14.25">
      <c r="A82" s="45" t="s">
        <v>1233</v>
      </c>
      <c r="B82" s="40"/>
      <c r="C82" s="47"/>
      <c r="D82" s="47"/>
    </row>
    <row r="83" spans="1:4" s="31" customFormat="1" ht="14.25">
      <c r="A83" s="45" t="s">
        <v>1234</v>
      </c>
      <c r="B83" s="40"/>
      <c r="C83" s="47"/>
      <c r="D83" s="47"/>
    </row>
    <row r="84" spans="1:4" s="31" customFormat="1" ht="14.25">
      <c r="A84" s="45" t="s">
        <v>1235</v>
      </c>
      <c r="B84" s="40"/>
      <c r="C84" s="47"/>
      <c r="D84" s="47"/>
    </row>
    <row r="85" spans="1:4" s="31" customFormat="1" ht="14.25">
      <c r="A85" s="45" t="s">
        <v>1236</v>
      </c>
      <c r="B85" s="40"/>
      <c r="C85" s="47"/>
      <c r="D85" s="47"/>
    </row>
    <row r="86" spans="1:4" s="31" customFormat="1" ht="27">
      <c r="A86" s="45" t="s">
        <v>1247</v>
      </c>
      <c r="B86" s="40"/>
      <c r="C86" s="47"/>
      <c r="D86" s="47"/>
    </row>
    <row r="87" spans="1:4" s="31" customFormat="1" ht="14.25">
      <c r="A87" s="48" t="s">
        <v>1248</v>
      </c>
      <c r="B87" s="40"/>
      <c r="C87" s="47"/>
      <c r="D87" s="47"/>
    </row>
    <row r="88" spans="1:4" s="31" customFormat="1" ht="14.25">
      <c r="A88" s="45" t="s">
        <v>1239</v>
      </c>
      <c r="B88" s="40"/>
      <c r="C88" s="47"/>
      <c r="D88" s="47"/>
    </row>
    <row r="89" spans="1:4" s="31" customFormat="1" ht="27">
      <c r="A89" s="45" t="s">
        <v>1249</v>
      </c>
      <c r="B89" s="40"/>
      <c r="C89" s="47"/>
      <c r="D89" s="47"/>
    </row>
    <row r="90" spans="1:4" s="31" customFormat="1" ht="27">
      <c r="A90" s="45" t="s">
        <v>1250</v>
      </c>
      <c r="B90" s="40"/>
      <c r="C90" s="47"/>
      <c r="D90" s="47"/>
    </row>
    <row r="91" spans="1:4" s="31" customFormat="1" ht="14.25">
      <c r="A91" s="45" t="s">
        <v>1217</v>
      </c>
      <c r="B91" s="40"/>
      <c r="C91" s="47"/>
      <c r="D91" s="47"/>
    </row>
    <row r="92" spans="1:4" s="31" customFormat="1" ht="14.25">
      <c r="A92" s="45" t="s">
        <v>1218</v>
      </c>
      <c r="B92" s="40"/>
      <c r="C92" s="47"/>
      <c r="D92" s="47"/>
    </row>
    <row r="93" spans="1:4" s="31" customFormat="1" ht="14.25">
      <c r="A93" s="45" t="s">
        <v>1219</v>
      </c>
      <c r="B93" s="40"/>
      <c r="C93" s="47"/>
      <c r="D93" s="47"/>
    </row>
    <row r="94" spans="1:4" s="31" customFormat="1" ht="14.25">
      <c r="A94" s="45" t="s">
        <v>1220</v>
      </c>
      <c r="B94" s="40"/>
      <c r="C94" s="47"/>
      <c r="D94" s="47"/>
    </row>
    <row r="95" spans="1:4" s="31" customFormat="1" ht="14.25">
      <c r="A95" s="45" t="s">
        <v>1223</v>
      </c>
      <c r="B95" s="40"/>
      <c r="C95" s="47"/>
      <c r="D95" s="47"/>
    </row>
    <row r="96" spans="1:4" s="31" customFormat="1" ht="14.25">
      <c r="A96" s="45" t="s">
        <v>1225</v>
      </c>
      <c r="B96" s="40"/>
      <c r="C96" s="47"/>
      <c r="D96" s="47"/>
    </row>
    <row r="97" spans="1:4" s="31" customFormat="1" ht="14.25">
      <c r="A97" s="45" t="s">
        <v>1226</v>
      </c>
      <c r="B97" s="40"/>
      <c r="C97" s="47"/>
      <c r="D97" s="47"/>
    </row>
    <row r="98" spans="1:4" s="31" customFormat="1" ht="27">
      <c r="A98" s="45" t="s">
        <v>1251</v>
      </c>
      <c r="B98" s="40"/>
      <c r="C98" s="47"/>
      <c r="D98" s="47"/>
    </row>
    <row r="99" spans="1:4" s="31" customFormat="1" ht="14.25">
      <c r="A99" s="39" t="s">
        <v>1252</v>
      </c>
      <c r="B99" s="40"/>
      <c r="C99" s="47"/>
      <c r="D99" s="47"/>
    </row>
    <row r="100" spans="1:4" s="31" customFormat="1" ht="14.25">
      <c r="A100" s="46" t="s">
        <v>1253</v>
      </c>
      <c r="B100" s="40"/>
      <c r="C100" s="47"/>
      <c r="D100" s="47"/>
    </row>
    <row r="101" spans="1:4" s="31" customFormat="1" ht="14.25">
      <c r="A101" s="46" t="s">
        <v>1198</v>
      </c>
      <c r="B101" s="40"/>
      <c r="C101" s="47"/>
      <c r="D101" s="47"/>
    </row>
    <row r="102" spans="1:4" s="31" customFormat="1" ht="14.25">
      <c r="A102" s="46" t="s">
        <v>1254</v>
      </c>
      <c r="B102" s="40"/>
      <c r="C102" s="47"/>
      <c r="D102" s="47"/>
    </row>
    <row r="103" spans="1:4" s="31" customFormat="1" ht="14.25">
      <c r="A103" s="46" t="s">
        <v>1255</v>
      </c>
      <c r="B103" s="40"/>
      <c r="C103" s="47"/>
      <c r="D103" s="47"/>
    </row>
    <row r="104" spans="1:4" s="31" customFormat="1" ht="14.25">
      <c r="A104" s="46" t="s">
        <v>1256</v>
      </c>
      <c r="B104" s="40"/>
      <c r="C104" s="47"/>
      <c r="D104" s="47"/>
    </row>
    <row r="105" spans="1:4" s="31" customFormat="1" ht="14.25">
      <c r="A105" s="46" t="s">
        <v>1257</v>
      </c>
      <c r="B105" s="40"/>
      <c r="C105" s="47"/>
      <c r="D105" s="47"/>
    </row>
    <row r="106" spans="1:4" s="31" customFormat="1" ht="14.25">
      <c r="A106" s="46" t="s">
        <v>1198</v>
      </c>
      <c r="B106" s="40"/>
      <c r="C106" s="47"/>
      <c r="D106" s="47"/>
    </row>
    <row r="107" spans="1:4" s="31" customFormat="1" ht="14.25">
      <c r="A107" s="46" t="s">
        <v>1254</v>
      </c>
      <c r="B107" s="40"/>
      <c r="C107" s="47"/>
      <c r="D107" s="47"/>
    </row>
    <row r="108" spans="1:4" s="31" customFormat="1" ht="14.25">
      <c r="A108" s="46" t="s">
        <v>1258</v>
      </c>
      <c r="B108" s="40"/>
      <c r="C108" s="47"/>
      <c r="D108" s="47"/>
    </row>
    <row r="109" spans="1:4" s="31" customFormat="1" ht="14.25">
      <c r="A109" s="46" t="s">
        <v>1259</v>
      </c>
      <c r="B109" s="40"/>
      <c r="C109" s="47"/>
      <c r="D109" s="47"/>
    </row>
    <row r="110" spans="1:4" s="31" customFormat="1" ht="14.25">
      <c r="A110" s="46" t="s">
        <v>1260</v>
      </c>
      <c r="B110" s="40"/>
      <c r="C110" s="47"/>
      <c r="D110" s="47"/>
    </row>
    <row r="111" spans="1:4" s="31" customFormat="1" ht="14.25">
      <c r="A111" s="46" t="s">
        <v>1261</v>
      </c>
      <c r="B111" s="40"/>
      <c r="C111" s="47"/>
      <c r="D111" s="47"/>
    </row>
    <row r="112" spans="1:4" s="31" customFormat="1" ht="14.25">
      <c r="A112" s="46" t="s">
        <v>1262</v>
      </c>
      <c r="B112" s="40"/>
      <c r="C112" s="47"/>
      <c r="D112" s="47"/>
    </row>
    <row r="113" spans="1:4" s="31" customFormat="1" ht="14.25">
      <c r="A113" s="46" t="s">
        <v>1263</v>
      </c>
      <c r="B113" s="40"/>
      <c r="C113" s="47"/>
      <c r="D113" s="47"/>
    </row>
    <row r="114" spans="1:4" s="31" customFormat="1" ht="14.25">
      <c r="A114" s="46" t="s">
        <v>1264</v>
      </c>
      <c r="B114" s="40"/>
      <c r="C114" s="47"/>
      <c r="D114" s="47"/>
    </row>
    <row r="115" spans="1:4" s="31" customFormat="1" ht="14.25">
      <c r="A115" s="44" t="s">
        <v>1265</v>
      </c>
      <c r="B115" s="40"/>
      <c r="C115" s="47"/>
      <c r="D115" s="47"/>
    </row>
    <row r="116" spans="1:4" s="31" customFormat="1" ht="14.25">
      <c r="A116" s="46" t="s">
        <v>1266</v>
      </c>
      <c r="B116" s="40"/>
      <c r="C116" s="47"/>
      <c r="D116" s="47"/>
    </row>
    <row r="117" spans="1:4" s="31" customFormat="1" ht="14.25">
      <c r="A117" s="46" t="s">
        <v>1267</v>
      </c>
      <c r="B117" s="40"/>
      <c r="C117" s="47"/>
      <c r="D117" s="47"/>
    </row>
    <row r="118" spans="1:4" s="31" customFormat="1" ht="14.25">
      <c r="A118" s="46" t="s">
        <v>1268</v>
      </c>
      <c r="B118" s="40"/>
      <c r="C118" s="47"/>
      <c r="D118" s="47"/>
    </row>
    <row r="119" spans="1:4" s="31" customFormat="1" ht="14.25">
      <c r="A119" s="46" t="s">
        <v>1269</v>
      </c>
      <c r="B119" s="40"/>
      <c r="C119" s="47"/>
      <c r="D119" s="47"/>
    </row>
    <row r="120" spans="1:4" s="31" customFormat="1" ht="14.25">
      <c r="A120" s="46" t="s">
        <v>1270</v>
      </c>
      <c r="B120" s="40"/>
      <c r="C120" s="47"/>
      <c r="D120" s="47"/>
    </row>
    <row r="121" spans="1:4" s="31" customFormat="1" ht="14.25">
      <c r="A121" s="46" t="s">
        <v>1271</v>
      </c>
      <c r="B121" s="40"/>
      <c r="C121" s="47"/>
      <c r="D121" s="47"/>
    </row>
    <row r="122" spans="1:4" s="31" customFormat="1" ht="14.25">
      <c r="A122" s="46" t="s">
        <v>1269</v>
      </c>
      <c r="B122" s="40"/>
      <c r="C122" s="47"/>
      <c r="D122" s="47"/>
    </row>
    <row r="123" spans="1:4" s="31" customFormat="1" ht="14.25">
      <c r="A123" s="46" t="s">
        <v>1272</v>
      </c>
      <c r="B123" s="40"/>
      <c r="C123" s="47"/>
      <c r="D123" s="47"/>
    </row>
    <row r="124" spans="1:4" s="31" customFormat="1" ht="14.25">
      <c r="A124" s="46" t="s">
        <v>1273</v>
      </c>
      <c r="B124" s="40"/>
      <c r="C124" s="47"/>
      <c r="D124" s="47"/>
    </row>
    <row r="125" spans="1:4" s="31" customFormat="1" ht="14.25">
      <c r="A125" s="46" t="s">
        <v>1274</v>
      </c>
      <c r="B125" s="40"/>
      <c r="C125" s="47"/>
      <c r="D125" s="47"/>
    </row>
    <row r="126" spans="1:4" s="31" customFormat="1" ht="14.25">
      <c r="A126" s="46" t="s">
        <v>1275</v>
      </c>
      <c r="B126" s="40"/>
      <c r="C126" s="47"/>
      <c r="D126" s="47"/>
    </row>
    <row r="127" spans="1:4" s="31" customFormat="1" ht="14.25">
      <c r="A127" s="46" t="s">
        <v>1276</v>
      </c>
      <c r="B127" s="40"/>
      <c r="C127" s="47"/>
      <c r="D127" s="47"/>
    </row>
    <row r="128" spans="1:4" s="31" customFormat="1" ht="14.25">
      <c r="A128" s="46" t="s">
        <v>1277</v>
      </c>
      <c r="B128" s="40"/>
      <c r="C128" s="47"/>
      <c r="D128" s="47"/>
    </row>
    <row r="129" spans="1:4" s="31" customFormat="1" ht="14.25">
      <c r="A129" s="46" t="s">
        <v>1278</v>
      </c>
      <c r="B129" s="40"/>
      <c r="C129" s="47"/>
      <c r="D129" s="47"/>
    </row>
    <row r="130" spans="1:4" s="31" customFormat="1" ht="14.25">
      <c r="A130" s="46" t="s">
        <v>1279</v>
      </c>
      <c r="B130" s="40"/>
      <c r="C130" s="47"/>
      <c r="D130" s="47"/>
    </row>
    <row r="131" spans="1:4" s="31" customFormat="1" ht="14.25">
      <c r="A131" s="46" t="s">
        <v>1280</v>
      </c>
      <c r="B131" s="40"/>
      <c r="C131" s="47"/>
      <c r="D131" s="47"/>
    </row>
    <row r="132" spans="1:4" s="31" customFormat="1" ht="14.25">
      <c r="A132" s="46" t="s">
        <v>1281</v>
      </c>
      <c r="B132" s="40"/>
      <c r="C132" s="47"/>
      <c r="D132" s="47"/>
    </row>
    <row r="133" spans="1:4" s="31" customFormat="1" ht="14.25">
      <c r="A133" s="46" t="s">
        <v>1282</v>
      </c>
      <c r="B133" s="40"/>
      <c r="C133" s="47"/>
      <c r="D133" s="47"/>
    </row>
    <row r="134" spans="1:4" s="31" customFormat="1" ht="14.25">
      <c r="A134" s="46" t="s">
        <v>1283</v>
      </c>
      <c r="B134" s="40"/>
      <c r="C134" s="47"/>
      <c r="D134" s="47"/>
    </row>
    <row r="135" spans="1:4" s="31" customFormat="1" ht="14.25">
      <c r="A135" s="46" t="s">
        <v>1284</v>
      </c>
      <c r="B135" s="40"/>
      <c r="C135" s="47"/>
      <c r="D135" s="47"/>
    </row>
    <row r="136" spans="1:4" s="31" customFormat="1" ht="14.25">
      <c r="A136" s="46" t="s">
        <v>1285</v>
      </c>
      <c r="B136" s="40"/>
      <c r="C136" s="47"/>
      <c r="D136" s="47"/>
    </row>
    <row r="137" spans="1:4" s="31" customFormat="1" ht="14.25">
      <c r="A137" s="46" t="s">
        <v>1286</v>
      </c>
      <c r="B137" s="40"/>
      <c r="C137" s="47"/>
      <c r="D137" s="47"/>
    </row>
    <row r="138" spans="1:4" s="31" customFormat="1" ht="14.25">
      <c r="A138" s="46" t="s">
        <v>1287</v>
      </c>
      <c r="B138" s="40"/>
      <c r="C138" s="47"/>
      <c r="D138" s="47"/>
    </row>
    <row r="139" spans="1:4" s="31" customFormat="1" ht="14.25">
      <c r="A139" s="46" t="s">
        <v>1288</v>
      </c>
      <c r="B139" s="40"/>
      <c r="C139" s="47"/>
      <c r="D139" s="47"/>
    </row>
    <row r="140" spans="1:4" s="31" customFormat="1" ht="14.25">
      <c r="A140" s="46" t="s">
        <v>1289</v>
      </c>
      <c r="B140" s="40"/>
      <c r="C140" s="47"/>
      <c r="D140" s="47"/>
    </row>
    <row r="141" spans="1:4" s="31" customFormat="1" ht="14.25">
      <c r="A141" s="46" t="s">
        <v>1290</v>
      </c>
      <c r="B141" s="40"/>
      <c r="C141" s="47"/>
      <c r="D141" s="47"/>
    </row>
    <row r="142" spans="1:4" s="31" customFormat="1" ht="14.25">
      <c r="A142" s="46" t="s">
        <v>1291</v>
      </c>
      <c r="B142" s="40"/>
      <c r="C142" s="47"/>
      <c r="D142" s="47"/>
    </row>
    <row r="143" spans="1:4" s="31" customFormat="1" ht="14.25">
      <c r="A143" s="46" t="s">
        <v>1292</v>
      </c>
      <c r="B143" s="40"/>
      <c r="C143" s="47"/>
      <c r="D143" s="47"/>
    </row>
    <row r="144" spans="1:4" s="31" customFormat="1" ht="14.25">
      <c r="A144" s="46" t="s">
        <v>1293</v>
      </c>
      <c r="B144" s="40"/>
      <c r="C144" s="47"/>
      <c r="D144" s="47"/>
    </row>
    <row r="145" spans="1:4" s="31" customFormat="1" ht="14.25">
      <c r="A145" s="46" t="s">
        <v>1294</v>
      </c>
      <c r="B145" s="40"/>
      <c r="C145" s="47"/>
      <c r="D145" s="47"/>
    </row>
    <row r="146" spans="1:4" s="31" customFormat="1" ht="14.25">
      <c r="A146" s="46" t="s">
        <v>1295</v>
      </c>
      <c r="B146" s="40"/>
      <c r="C146" s="47"/>
      <c r="D146" s="47"/>
    </row>
    <row r="147" spans="1:4" s="31" customFormat="1" ht="14.25">
      <c r="A147" s="46" t="s">
        <v>1296</v>
      </c>
      <c r="B147" s="40"/>
      <c r="C147" s="47"/>
      <c r="D147" s="47"/>
    </row>
    <row r="148" spans="1:4" s="31" customFormat="1" ht="14.25">
      <c r="A148" s="46" t="s">
        <v>1297</v>
      </c>
      <c r="B148" s="40"/>
      <c r="C148" s="47"/>
      <c r="D148" s="47"/>
    </row>
    <row r="149" spans="1:4" s="31" customFormat="1" ht="14.25">
      <c r="A149" s="46" t="s">
        <v>1298</v>
      </c>
      <c r="B149" s="40"/>
      <c r="C149" s="47"/>
      <c r="D149" s="47"/>
    </row>
    <row r="150" spans="1:4" s="31" customFormat="1" ht="14.25">
      <c r="A150" s="46" t="s">
        <v>1299</v>
      </c>
      <c r="B150" s="40"/>
      <c r="C150" s="47"/>
      <c r="D150" s="47"/>
    </row>
    <row r="151" spans="1:4" s="31" customFormat="1" ht="14.25">
      <c r="A151" s="46" t="s">
        <v>1300</v>
      </c>
      <c r="B151" s="40"/>
      <c r="C151" s="47"/>
      <c r="D151" s="47"/>
    </row>
    <row r="152" spans="1:4" s="31" customFormat="1" ht="14.25">
      <c r="A152" s="46" t="s">
        <v>1301</v>
      </c>
      <c r="B152" s="40"/>
      <c r="C152" s="47"/>
      <c r="D152" s="47"/>
    </row>
    <row r="153" spans="1:4" s="31" customFormat="1" ht="14.25">
      <c r="A153" s="46" t="s">
        <v>1302</v>
      </c>
      <c r="B153" s="40"/>
      <c r="C153" s="47"/>
      <c r="D153" s="47"/>
    </row>
    <row r="154" spans="1:4" s="31" customFormat="1" ht="14.25">
      <c r="A154" s="46" t="s">
        <v>1303</v>
      </c>
      <c r="B154" s="40"/>
      <c r="C154" s="47"/>
      <c r="D154" s="47"/>
    </row>
    <row r="155" spans="1:4" s="31" customFormat="1" ht="14.25">
      <c r="A155" s="46" t="s">
        <v>1304</v>
      </c>
      <c r="B155" s="40"/>
      <c r="C155" s="47"/>
      <c r="D155" s="47"/>
    </row>
    <row r="156" spans="1:4" s="31" customFormat="1" ht="14.25">
      <c r="A156" s="46" t="s">
        <v>1305</v>
      </c>
      <c r="B156" s="40"/>
      <c r="C156" s="47"/>
      <c r="D156" s="47"/>
    </row>
    <row r="157" spans="1:4" s="31" customFormat="1" ht="14.25">
      <c r="A157" s="45" t="s">
        <v>1267</v>
      </c>
      <c r="B157" s="40"/>
      <c r="C157" s="47"/>
      <c r="D157" s="47"/>
    </row>
    <row r="158" spans="1:4" s="31" customFormat="1" ht="27">
      <c r="A158" s="45" t="s">
        <v>1306</v>
      </c>
      <c r="B158" s="40"/>
      <c r="C158" s="47"/>
      <c r="D158" s="47"/>
    </row>
    <row r="159" spans="1:4" s="31" customFormat="1" ht="14.25">
      <c r="A159" s="46" t="s">
        <v>1307</v>
      </c>
      <c r="B159" s="40"/>
      <c r="C159" s="47"/>
      <c r="D159" s="47"/>
    </row>
    <row r="160" spans="1:4" s="31" customFormat="1" ht="14.25">
      <c r="A160" s="45" t="s">
        <v>1267</v>
      </c>
      <c r="B160" s="40"/>
      <c r="C160" s="47"/>
      <c r="D160" s="47"/>
    </row>
    <row r="161" spans="1:4" s="31" customFormat="1" ht="14.25">
      <c r="A161" s="45" t="s">
        <v>1308</v>
      </c>
      <c r="B161" s="40"/>
      <c r="C161" s="47"/>
      <c r="D161" s="47"/>
    </row>
    <row r="162" spans="1:4" s="31" customFormat="1" ht="14.25">
      <c r="A162" s="46" t="s">
        <v>1309</v>
      </c>
      <c r="B162" s="40"/>
      <c r="C162" s="47"/>
      <c r="D162" s="47"/>
    </row>
    <row r="163" spans="1:4" s="31" customFormat="1" ht="14.25">
      <c r="A163" s="46" t="s">
        <v>1310</v>
      </c>
      <c r="B163" s="40"/>
      <c r="C163" s="47"/>
      <c r="D163" s="47"/>
    </row>
    <row r="164" spans="1:4" s="31" customFormat="1" ht="14.25">
      <c r="A164" s="45" t="s">
        <v>1276</v>
      </c>
      <c r="B164" s="40"/>
      <c r="C164" s="47"/>
      <c r="D164" s="47"/>
    </row>
    <row r="165" spans="1:4" s="31" customFormat="1" ht="14.25">
      <c r="A165" s="45" t="s">
        <v>1278</v>
      </c>
      <c r="B165" s="40"/>
      <c r="C165" s="47"/>
      <c r="D165" s="47"/>
    </row>
    <row r="166" spans="1:4" s="31" customFormat="1" ht="27">
      <c r="A166" s="45" t="s">
        <v>1311</v>
      </c>
      <c r="B166" s="40"/>
      <c r="C166" s="47"/>
      <c r="D166" s="47"/>
    </row>
    <row r="167" spans="1:4" s="31" customFormat="1" ht="14.25">
      <c r="A167" s="44" t="s">
        <v>1312</v>
      </c>
      <c r="B167" s="40"/>
      <c r="C167" s="47"/>
      <c r="D167" s="47"/>
    </row>
    <row r="168" spans="1:4" s="31" customFormat="1" ht="14.25">
      <c r="A168" s="46" t="s">
        <v>1313</v>
      </c>
      <c r="B168" s="40"/>
      <c r="C168" s="47"/>
      <c r="D168" s="47"/>
    </row>
    <row r="169" spans="1:4" s="31" customFormat="1" ht="14.25">
      <c r="A169" s="46" t="s">
        <v>1314</v>
      </c>
      <c r="B169" s="40"/>
      <c r="C169" s="47"/>
      <c r="D169" s="47"/>
    </row>
    <row r="170" spans="1:4" s="31" customFormat="1" ht="14.25">
      <c r="A170" s="46" t="s">
        <v>1315</v>
      </c>
      <c r="B170" s="40"/>
      <c r="C170" s="47"/>
      <c r="D170" s="47"/>
    </row>
    <row r="171" spans="1:4" s="31" customFormat="1" ht="14.25">
      <c r="A171" s="44" t="s">
        <v>1316</v>
      </c>
      <c r="B171" s="40"/>
      <c r="C171" s="47"/>
      <c r="D171" s="47"/>
    </row>
    <row r="172" spans="1:4" s="31" customFormat="1" ht="14.25">
      <c r="A172" s="46" t="s">
        <v>1317</v>
      </c>
      <c r="B172" s="40"/>
      <c r="C172" s="47"/>
      <c r="D172" s="47"/>
    </row>
    <row r="173" spans="1:4" s="31" customFormat="1" ht="14.25">
      <c r="A173" s="46" t="s">
        <v>1318</v>
      </c>
      <c r="B173" s="40"/>
      <c r="C173" s="47"/>
      <c r="D173" s="47"/>
    </row>
    <row r="174" spans="1:4" s="31" customFormat="1" ht="14.25">
      <c r="A174" s="46" t="s">
        <v>1319</v>
      </c>
      <c r="B174" s="40"/>
      <c r="C174" s="47"/>
      <c r="D174" s="47"/>
    </row>
    <row r="175" spans="1:4" s="31" customFormat="1" ht="14.25">
      <c r="A175" s="46" t="s">
        <v>1320</v>
      </c>
      <c r="B175" s="40"/>
      <c r="C175" s="47"/>
      <c r="D175" s="47"/>
    </row>
    <row r="176" spans="1:4" s="31" customFormat="1" ht="14.25">
      <c r="A176" s="46" t="s">
        <v>1321</v>
      </c>
      <c r="B176" s="40"/>
      <c r="C176" s="47"/>
      <c r="D176" s="47"/>
    </row>
    <row r="177" spans="1:4" s="31" customFormat="1" ht="14.25">
      <c r="A177" s="46" t="s">
        <v>1322</v>
      </c>
      <c r="B177" s="40"/>
      <c r="C177" s="47"/>
      <c r="D177" s="47"/>
    </row>
    <row r="178" spans="1:4" s="31" customFormat="1" ht="14.25">
      <c r="A178" s="46" t="s">
        <v>1323</v>
      </c>
      <c r="B178" s="40"/>
      <c r="C178" s="47"/>
      <c r="D178" s="47"/>
    </row>
    <row r="179" spans="1:4" s="31" customFormat="1" ht="14.25">
      <c r="A179" s="46" t="s">
        <v>1324</v>
      </c>
      <c r="B179" s="40"/>
      <c r="C179" s="47"/>
      <c r="D179" s="47"/>
    </row>
    <row r="180" spans="1:4" s="31" customFormat="1" ht="14.25">
      <c r="A180" s="46" t="s">
        <v>1325</v>
      </c>
      <c r="B180" s="40"/>
      <c r="C180" s="47"/>
      <c r="D180" s="47"/>
    </row>
    <row r="181" spans="1:4" s="31" customFormat="1" ht="14.25">
      <c r="A181" s="46" t="s">
        <v>1326</v>
      </c>
      <c r="B181" s="40"/>
      <c r="C181" s="47"/>
      <c r="D181" s="47"/>
    </row>
    <row r="182" spans="1:4" s="31" customFormat="1" ht="14.25">
      <c r="A182" s="46" t="s">
        <v>1327</v>
      </c>
      <c r="B182" s="40"/>
      <c r="C182" s="47"/>
      <c r="D182" s="47"/>
    </row>
    <row r="183" spans="1:4" s="31" customFormat="1" ht="14.25">
      <c r="A183" s="46" t="s">
        <v>1328</v>
      </c>
      <c r="B183" s="40"/>
      <c r="C183" s="47"/>
      <c r="D183" s="47"/>
    </row>
    <row r="184" spans="1:4" s="31" customFormat="1" ht="14.25">
      <c r="A184" s="46" t="s">
        <v>1329</v>
      </c>
      <c r="B184" s="40"/>
      <c r="C184" s="47"/>
      <c r="D184" s="47"/>
    </row>
    <row r="185" spans="1:4" s="31" customFormat="1" ht="14.25">
      <c r="A185" s="46" t="s">
        <v>1330</v>
      </c>
      <c r="B185" s="40"/>
      <c r="C185" s="47"/>
      <c r="D185" s="47"/>
    </row>
    <row r="186" spans="1:4" s="31" customFormat="1" ht="14.25">
      <c r="A186" s="46" t="s">
        <v>1331</v>
      </c>
      <c r="B186" s="40"/>
      <c r="C186" s="47"/>
      <c r="D186" s="47"/>
    </row>
    <row r="187" spans="1:4" s="31" customFormat="1" ht="14.25">
      <c r="A187" s="46" t="s">
        <v>1332</v>
      </c>
      <c r="B187" s="40"/>
      <c r="C187" s="47"/>
      <c r="D187" s="47"/>
    </row>
    <row r="188" spans="1:4" s="31" customFormat="1" ht="14.25">
      <c r="A188" s="46" t="s">
        <v>1333</v>
      </c>
      <c r="B188" s="40"/>
      <c r="C188" s="47"/>
      <c r="D188" s="47"/>
    </row>
    <row r="189" spans="1:4" s="31" customFormat="1" ht="14.25">
      <c r="A189" s="46" t="s">
        <v>1334</v>
      </c>
      <c r="B189" s="40"/>
      <c r="C189" s="47"/>
      <c r="D189" s="47"/>
    </row>
    <row r="190" spans="1:4" s="31" customFormat="1" ht="14.25">
      <c r="A190" s="46" t="s">
        <v>1335</v>
      </c>
      <c r="B190" s="40"/>
      <c r="C190" s="47"/>
      <c r="D190" s="47"/>
    </row>
    <row r="191" spans="1:4" s="31" customFormat="1" ht="14.25">
      <c r="A191" s="46" t="s">
        <v>1336</v>
      </c>
      <c r="B191" s="40"/>
      <c r="C191" s="47"/>
      <c r="D191" s="47"/>
    </row>
    <row r="192" spans="1:4" s="31" customFormat="1" ht="14.25">
      <c r="A192" s="46" t="s">
        <v>1337</v>
      </c>
      <c r="B192" s="40"/>
      <c r="C192" s="47"/>
      <c r="D192" s="47"/>
    </row>
    <row r="193" spans="1:4" s="31" customFormat="1" ht="14.25">
      <c r="A193" s="46" t="s">
        <v>1338</v>
      </c>
      <c r="B193" s="40"/>
      <c r="C193" s="47"/>
      <c r="D193" s="47"/>
    </row>
    <row r="194" spans="1:4" s="31" customFormat="1" ht="14.25">
      <c r="A194" s="46" t="s">
        <v>1339</v>
      </c>
      <c r="B194" s="40"/>
      <c r="C194" s="47"/>
      <c r="D194" s="47"/>
    </row>
    <row r="195" spans="1:4" s="31" customFormat="1" ht="14.25">
      <c r="A195" s="46" t="s">
        <v>1340</v>
      </c>
      <c r="B195" s="40"/>
      <c r="C195" s="47"/>
      <c r="D195" s="47"/>
    </row>
    <row r="196" spans="1:4" s="31" customFormat="1" ht="14.25">
      <c r="A196" s="44" t="s">
        <v>1341</v>
      </c>
      <c r="B196" s="40"/>
      <c r="C196" s="47"/>
      <c r="D196" s="47"/>
    </row>
    <row r="197" spans="1:4" s="31" customFormat="1" ht="14.25">
      <c r="A197" s="44" t="s">
        <v>1342</v>
      </c>
      <c r="B197" s="40"/>
      <c r="C197" s="47"/>
      <c r="D197" s="47"/>
    </row>
    <row r="198" spans="1:4" s="31" customFormat="1" ht="14.25">
      <c r="A198" s="44" t="s">
        <v>1343</v>
      </c>
      <c r="B198" s="40"/>
      <c r="C198" s="47"/>
      <c r="D198" s="47"/>
    </row>
    <row r="199" spans="1:4" s="31" customFormat="1" ht="14.25">
      <c r="A199" s="44" t="s">
        <v>1344</v>
      </c>
      <c r="B199" s="40"/>
      <c r="C199" s="47"/>
      <c r="D199" s="47"/>
    </row>
    <row r="200" spans="1:4" s="31" customFormat="1" ht="14.25">
      <c r="A200" s="44" t="s">
        <v>1345</v>
      </c>
      <c r="B200" s="40"/>
      <c r="C200" s="47"/>
      <c r="D200" s="47"/>
    </row>
    <row r="201" spans="1:4" s="31" customFormat="1" ht="14.25">
      <c r="A201" s="44" t="s">
        <v>1346</v>
      </c>
      <c r="B201" s="40"/>
      <c r="C201" s="47"/>
      <c r="D201" s="47"/>
    </row>
    <row r="202" spans="1:4" s="31" customFormat="1" ht="14.25">
      <c r="A202" s="44" t="s">
        <v>1347</v>
      </c>
      <c r="B202" s="40"/>
      <c r="C202" s="47"/>
      <c r="D202" s="47"/>
    </row>
    <row r="203" spans="1:4" s="31" customFormat="1" ht="14.25">
      <c r="A203" s="44" t="s">
        <v>1348</v>
      </c>
      <c r="B203" s="40"/>
      <c r="C203" s="47"/>
      <c r="D203" s="47"/>
    </row>
    <row r="204" spans="1:4" s="31" customFormat="1" ht="14.25">
      <c r="A204" s="44" t="s">
        <v>1349</v>
      </c>
      <c r="B204" s="40"/>
      <c r="C204" s="47"/>
      <c r="D204" s="47"/>
    </row>
    <row r="205" spans="1:4" s="31" customFormat="1" ht="14.25">
      <c r="A205" s="44" t="s">
        <v>1350</v>
      </c>
      <c r="B205" s="40"/>
      <c r="C205" s="47"/>
      <c r="D205" s="47"/>
    </row>
    <row r="206" spans="1:4" s="31" customFormat="1" ht="14.25">
      <c r="A206" s="44" t="s">
        <v>1351</v>
      </c>
      <c r="B206" s="40"/>
      <c r="C206" s="47"/>
      <c r="D206" s="47"/>
    </row>
    <row r="207" spans="1:4" s="31" customFormat="1" ht="14.25">
      <c r="A207" s="44" t="s">
        <v>1352</v>
      </c>
      <c r="B207" s="40"/>
      <c r="C207" s="47"/>
      <c r="D207" s="47"/>
    </row>
    <row r="208" spans="1:4" s="31" customFormat="1" ht="14.25">
      <c r="A208" s="44" t="s">
        <v>1353</v>
      </c>
      <c r="B208" s="40"/>
      <c r="C208" s="47"/>
      <c r="D208" s="47"/>
    </row>
    <row r="209" spans="1:4" s="31" customFormat="1" ht="14.25">
      <c r="A209" s="44" t="s">
        <v>1354</v>
      </c>
      <c r="B209" s="40"/>
      <c r="C209" s="47"/>
      <c r="D209" s="47"/>
    </row>
    <row r="210" spans="1:4" s="31" customFormat="1" ht="14.25">
      <c r="A210" s="44" t="s">
        <v>1355</v>
      </c>
      <c r="B210" s="40"/>
      <c r="C210" s="47"/>
      <c r="D210" s="47"/>
    </row>
    <row r="211" spans="1:4" s="31" customFormat="1" ht="14.25">
      <c r="A211" s="44" t="s">
        <v>1356</v>
      </c>
      <c r="B211" s="40"/>
      <c r="C211" s="47"/>
      <c r="D211" s="47"/>
    </row>
    <row r="212" spans="1:4" s="31" customFormat="1" ht="14.25">
      <c r="A212" s="44" t="s">
        <v>1357</v>
      </c>
      <c r="B212" s="40"/>
      <c r="C212" s="47"/>
      <c r="D212" s="47"/>
    </row>
    <row r="213" spans="1:4" s="31" customFormat="1" ht="14.25">
      <c r="A213" s="44" t="s">
        <v>1358</v>
      </c>
      <c r="B213" s="40"/>
      <c r="C213" s="47"/>
      <c r="D213" s="47"/>
    </row>
    <row r="214" spans="1:4" s="31" customFormat="1" ht="14.25">
      <c r="A214" s="44" t="s">
        <v>1359</v>
      </c>
      <c r="B214" s="40"/>
      <c r="C214" s="47"/>
      <c r="D214" s="47"/>
    </row>
    <row r="215" spans="1:4" s="31" customFormat="1" ht="14.25">
      <c r="A215" s="44" t="s">
        <v>1360</v>
      </c>
      <c r="B215" s="40"/>
      <c r="C215" s="47"/>
      <c r="D215" s="47"/>
    </row>
    <row r="216" spans="1:4" s="31" customFormat="1" ht="14.25">
      <c r="A216" s="44" t="s">
        <v>1361</v>
      </c>
      <c r="B216" s="40"/>
      <c r="C216" s="47"/>
      <c r="D216" s="47"/>
    </row>
    <row r="217" spans="1:4" s="31" customFormat="1" ht="14.25">
      <c r="A217" s="44" t="s">
        <v>1362</v>
      </c>
      <c r="B217" s="40"/>
      <c r="C217" s="47"/>
      <c r="D217" s="47"/>
    </row>
    <row r="218" spans="1:4" s="31" customFormat="1" ht="14.25">
      <c r="A218" s="44" t="s">
        <v>1363</v>
      </c>
      <c r="B218" s="40"/>
      <c r="C218" s="47"/>
      <c r="D218" s="47"/>
    </row>
    <row r="219" spans="1:4" s="31" customFormat="1" ht="14.25">
      <c r="A219" s="44" t="s">
        <v>1364</v>
      </c>
      <c r="B219" s="40"/>
      <c r="C219" s="47"/>
      <c r="D219" s="47"/>
    </row>
    <row r="220" spans="1:4" s="31" customFormat="1" ht="14.25">
      <c r="A220" s="44" t="s">
        <v>1365</v>
      </c>
      <c r="B220" s="40"/>
      <c r="C220" s="47"/>
      <c r="D220" s="47"/>
    </row>
    <row r="221" spans="1:4" s="31" customFormat="1" ht="14.25">
      <c r="A221" s="44" t="s">
        <v>1366</v>
      </c>
      <c r="B221" s="40"/>
      <c r="C221" s="47"/>
      <c r="D221" s="47"/>
    </row>
    <row r="222" spans="1:4" s="31" customFormat="1" ht="14.25">
      <c r="A222" s="44" t="s">
        <v>1367</v>
      </c>
      <c r="B222" s="40"/>
      <c r="C222" s="47"/>
      <c r="D222" s="47"/>
    </row>
    <row r="223" spans="1:4" s="31" customFormat="1" ht="14.25">
      <c r="A223" s="44" t="s">
        <v>1368</v>
      </c>
      <c r="B223" s="40"/>
      <c r="C223" s="47"/>
      <c r="D223" s="47"/>
    </row>
    <row r="224" spans="1:4" s="31" customFormat="1" ht="14.25">
      <c r="A224" s="44" t="s">
        <v>1369</v>
      </c>
      <c r="B224" s="40"/>
      <c r="C224" s="47"/>
      <c r="D224" s="47"/>
    </row>
    <row r="225" spans="1:4" s="31" customFormat="1" ht="14.25">
      <c r="A225" s="44" t="s">
        <v>1370</v>
      </c>
      <c r="B225" s="40"/>
      <c r="C225" s="47"/>
      <c r="D225" s="47"/>
    </row>
    <row r="226" spans="1:4" s="31" customFormat="1" ht="14.25">
      <c r="A226" s="44" t="s">
        <v>1371</v>
      </c>
      <c r="B226" s="40"/>
      <c r="C226" s="47"/>
      <c r="D226" s="47"/>
    </row>
    <row r="227" spans="1:4" s="31" customFormat="1" ht="14.25">
      <c r="A227" s="44" t="s">
        <v>1372</v>
      </c>
      <c r="B227" s="40"/>
      <c r="C227" s="47"/>
      <c r="D227" s="47"/>
    </row>
    <row r="228" spans="1:4" s="31" customFormat="1" ht="14.25">
      <c r="A228" s="44" t="s">
        <v>1373</v>
      </c>
      <c r="B228" s="40"/>
      <c r="C228" s="47"/>
      <c r="D228" s="47"/>
    </row>
    <row r="229" spans="1:4" s="31" customFormat="1" ht="14.25">
      <c r="A229" s="44" t="s">
        <v>1374</v>
      </c>
      <c r="B229" s="40"/>
      <c r="C229" s="47"/>
      <c r="D229" s="47"/>
    </row>
    <row r="230" spans="1:4" s="31" customFormat="1" ht="14.25">
      <c r="A230" s="44" t="s">
        <v>1375</v>
      </c>
      <c r="B230" s="40"/>
      <c r="C230" s="47"/>
      <c r="D230" s="47"/>
    </row>
    <row r="231" spans="1:4" s="31" customFormat="1" ht="14.25">
      <c r="A231" s="44" t="s">
        <v>1376</v>
      </c>
      <c r="B231" s="40"/>
      <c r="C231" s="47"/>
      <c r="D231" s="47"/>
    </row>
    <row r="232" spans="1:4" s="31" customFormat="1" ht="14.25">
      <c r="A232" s="44" t="s">
        <v>1377</v>
      </c>
      <c r="B232" s="40"/>
      <c r="C232" s="47"/>
      <c r="D232" s="47"/>
    </row>
    <row r="233" spans="1:4" s="31" customFormat="1" ht="14.25">
      <c r="A233" s="44" t="s">
        <v>1378</v>
      </c>
      <c r="B233" s="40"/>
      <c r="C233" s="47"/>
      <c r="D233" s="47"/>
    </row>
    <row r="234" spans="1:4" s="31" customFormat="1" ht="14.25">
      <c r="A234" s="44" t="s">
        <v>1379</v>
      </c>
      <c r="B234" s="40"/>
      <c r="C234" s="47"/>
      <c r="D234" s="47"/>
    </row>
    <row r="235" spans="1:4" s="31" customFormat="1" ht="14.25">
      <c r="A235" s="44" t="s">
        <v>1380</v>
      </c>
      <c r="B235" s="40"/>
      <c r="C235" s="47"/>
      <c r="D235" s="47"/>
    </row>
    <row r="236" spans="1:4" s="31" customFormat="1" ht="14.25">
      <c r="A236" s="44" t="s">
        <v>1381</v>
      </c>
      <c r="B236" s="40"/>
      <c r="C236" s="47"/>
      <c r="D236" s="47"/>
    </row>
    <row r="237" spans="1:4" s="31" customFormat="1" ht="14.25">
      <c r="A237" s="44" t="s">
        <v>1382</v>
      </c>
      <c r="B237" s="40"/>
      <c r="C237" s="47"/>
      <c r="D237" s="47"/>
    </row>
    <row r="238" spans="1:4" s="31" customFormat="1" ht="14.25">
      <c r="A238" s="44" t="s">
        <v>1383</v>
      </c>
      <c r="B238" s="40"/>
      <c r="C238" s="47"/>
      <c r="D238" s="47"/>
    </row>
    <row r="239" spans="1:4" s="31" customFormat="1" ht="14.25">
      <c r="A239" s="44" t="s">
        <v>1384</v>
      </c>
      <c r="B239" s="40"/>
      <c r="C239" s="47"/>
      <c r="D239" s="47"/>
    </row>
    <row r="240" spans="1:4" s="31" customFormat="1" ht="14.25">
      <c r="A240" s="44" t="s">
        <v>1385</v>
      </c>
      <c r="B240" s="40"/>
      <c r="C240" s="47"/>
      <c r="D240" s="47"/>
    </row>
    <row r="241" spans="1:4" s="31" customFormat="1" ht="14.25">
      <c r="A241" s="44" t="s">
        <v>1386</v>
      </c>
      <c r="B241" s="40"/>
      <c r="C241" s="40">
        <v>66</v>
      </c>
      <c r="D241" s="47"/>
    </row>
    <row r="242" spans="1:4" s="31" customFormat="1" ht="14.25">
      <c r="A242" s="44" t="s">
        <v>1387</v>
      </c>
      <c r="B242" s="40"/>
      <c r="C242" s="40"/>
      <c r="D242" s="47"/>
    </row>
    <row r="243" spans="1:4" s="31" customFormat="1" ht="14.25">
      <c r="A243" s="44" t="s">
        <v>1388</v>
      </c>
      <c r="B243" s="40"/>
      <c r="C243" s="40"/>
      <c r="D243" s="47"/>
    </row>
    <row r="244" spans="1:4" s="31" customFormat="1" ht="14.25">
      <c r="A244" s="44" t="s">
        <v>1389</v>
      </c>
      <c r="B244" s="40"/>
      <c r="C244" s="40"/>
      <c r="D244" s="47"/>
    </row>
    <row r="245" spans="1:4" s="31" customFormat="1" ht="14.25">
      <c r="A245" s="44" t="s">
        <v>806</v>
      </c>
      <c r="B245" s="40"/>
      <c r="C245" s="40"/>
      <c r="D245" s="47"/>
    </row>
    <row r="246" spans="1:4" s="31" customFormat="1" ht="14.25">
      <c r="A246" s="44" t="s">
        <v>851</v>
      </c>
      <c r="B246" s="40"/>
      <c r="C246" s="40"/>
      <c r="D246" s="47"/>
    </row>
    <row r="247" spans="1:4" s="31" customFormat="1" ht="14.25">
      <c r="A247" s="44" t="s">
        <v>709</v>
      </c>
      <c r="B247" s="40"/>
      <c r="C247" s="40"/>
      <c r="D247" s="47"/>
    </row>
    <row r="248" spans="1:4" s="31" customFormat="1" ht="14.25">
      <c r="A248" s="44" t="s">
        <v>1390</v>
      </c>
      <c r="B248" s="40"/>
      <c r="C248" s="40"/>
      <c r="D248" s="47"/>
    </row>
    <row r="249" spans="1:4" s="31" customFormat="1" ht="14.25">
      <c r="A249" s="44" t="s">
        <v>1391</v>
      </c>
      <c r="B249" s="40"/>
      <c r="C249" s="40"/>
      <c r="D249" s="47"/>
    </row>
    <row r="250" spans="1:4" s="31" customFormat="1" ht="14.25">
      <c r="A250" s="44" t="s">
        <v>1392</v>
      </c>
      <c r="B250" s="40"/>
      <c r="C250" s="40">
        <v>322</v>
      </c>
      <c r="D250" s="47"/>
    </row>
    <row r="251" spans="1:4" s="31" customFormat="1" ht="14.25">
      <c r="A251" s="49" t="s">
        <v>1009</v>
      </c>
      <c r="B251" s="40">
        <f>SUM(B213,B196,B171,B167,B115,B99,B44,B33,B21,B5)</f>
        <v>0</v>
      </c>
      <c r="C251" s="40">
        <v>388</v>
      </c>
      <c r="D251" s="47"/>
    </row>
    <row r="252" spans="1:4" s="31" customFormat="1" ht="14.25">
      <c r="A252" s="50" t="s">
        <v>1072</v>
      </c>
      <c r="B252" s="40"/>
      <c r="C252" s="40"/>
      <c r="D252" s="47"/>
    </row>
    <row r="253" spans="1:4" s="31" customFormat="1" ht="14.25">
      <c r="A253" s="40" t="s">
        <v>1393</v>
      </c>
      <c r="B253" s="40"/>
      <c r="C253" s="40"/>
      <c r="D253" s="47"/>
    </row>
    <row r="254" spans="1:4" s="31" customFormat="1" ht="14.25">
      <c r="A254" s="40" t="s">
        <v>1394</v>
      </c>
      <c r="B254" s="40"/>
      <c r="C254" s="40"/>
      <c r="D254" s="47"/>
    </row>
    <row r="255" spans="1:4" s="31" customFormat="1" ht="14.25">
      <c r="A255" s="40" t="s">
        <v>1395</v>
      </c>
      <c r="B255" s="40"/>
      <c r="C255" s="40"/>
      <c r="D255" s="47"/>
    </row>
    <row r="256" spans="1:4" s="31" customFormat="1" ht="14.25">
      <c r="A256" s="40" t="s">
        <v>1396</v>
      </c>
      <c r="B256" s="40"/>
      <c r="C256" s="40"/>
      <c r="D256" s="47"/>
    </row>
    <row r="257" spans="1:4" s="31" customFormat="1" ht="14.25">
      <c r="A257" s="40" t="s">
        <v>1397</v>
      </c>
      <c r="B257" s="40"/>
      <c r="C257" s="40"/>
      <c r="D257" s="47"/>
    </row>
    <row r="258" spans="1:4" s="31" customFormat="1" ht="14.25">
      <c r="A258" s="51" t="s">
        <v>1398</v>
      </c>
      <c r="B258" s="40"/>
      <c r="C258" s="40"/>
      <c r="D258" s="47"/>
    </row>
    <row r="259" spans="1:4" s="31" customFormat="1" ht="14.25">
      <c r="A259" s="51" t="s">
        <v>1399</v>
      </c>
      <c r="B259" s="40"/>
      <c r="C259" s="40"/>
      <c r="D259" s="47"/>
    </row>
    <row r="260" spans="1:4" s="31" customFormat="1" ht="14.25">
      <c r="A260" s="51"/>
      <c r="B260" s="40"/>
      <c r="C260" s="40"/>
      <c r="D260" s="47"/>
    </row>
    <row r="261" spans="1:4" s="31" customFormat="1" ht="14.25">
      <c r="A261" s="51"/>
      <c r="B261" s="40"/>
      <c r="C261" s="40"/>
      <c r="D261" s="47"/>
    </row>
    <row r="262" spans="1:4" s="31" customFormat="1" ht="14.25">
      <c r="A262" s="51"/>
      <c r="B262" s="40"/>
      <c r="C262" s="40"/>
      <c r="D262" s="47"/>
    </row>
    <row r="263" spans="1:4" s="31" customFormat="1" ht="14.25">
      <c r="A263" s="51"/>
      <c r="B263" s="40"/>
      <c r="C263" s="40"/>
      <c r="D263" s="47"/>
    </row>
    <row r="264" spans="1:4" s="31" customFormat="1" ht="14.25">
      <c r="A264" s="49" t="s">
        <v>1400</v>
      </c>
      <c r="B264" s="50">
        <f>SUM(B251:B252)</f>
        <v>0</v>
      </c>
      <c r="C264" s="40">
        <v>388</v>
      </c>
      <c r="D264" s="47"/>
    </row>
  </sheetData>
  <sheetProtection/>
  <mergeCells count="2">
    <mergeCell ref="A1:D1"/>
    <mergeCell ref="A3:D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22"/>
  <sheetViews>
    <sheetView zoomScaleSheetLayoutView="100" workbookViewId="0" topLeftCell="A1">
      <selection activeCell="D3" sqref="D3"/>
    </sheetView>
  </sheetViews>
  <sheetFormatPr defaultColWidth="12.125" defaultRowHeight="16.5" customHeight="1"/>
  <cols>
    <col min="1" max="1" width="35.00390625" style="0" customWidth="1"/>
    <col min="2" max="2" width="19.00390625" style="0" customWidth="1"/>
    <col min="3" max="3" width="35.00390625" style="0" customWidth="1"/>
    <col min="4" max="4" width="19.00390625" style="0" customWidth="1"/>
  </cols>
  <sheetData>
    <row r="1" spans="1:4" ht="33.75" customHeight="1">
      <c r="A1" s="1" t="s">
        <v>1401</v>
      </c>
      <c r="B1" s="1"/>
      <c r="C1" s="1"/>
      <c r="D1" s="1"/>
    </row>
    <row r="2" spans="1:4" ht="16.5" customHeight="1">
      <c r="A2" s="29" t="s">
        <v>1</v>
      </c>
      <c r="B2" s="29"/>
      <c r="C2" s="29"/>
      <c r="D2" s="29"/>
    </row>
    <row r="3" spans="1:4" ht="16.5" customHeight="1">
      <c r="A3" s="5" t="s">
        <v>2</v>
      </c>
      <c r="B3" s="5" t="s">
        <v>4</v>
      </c>
      <c r="C3" s="5" t="s">
        <v>2</v>
      </c>
      <c r="D3" s="5" t="s">
        <v>4</v>
      </c>
    </row>
    <row r="4" spans="1:4" ht="16.5" customHeight="1">
      <c r="A4" s="7" t="s">
        <v>1402</v>
      </c>
      <c r="B4" s="6">
        <f>'[1]L06'!C6</f>
        <v>0</v>
      </c>
      <c r="C4" s="7" t="s">
        <v>1403</v>
      </c>
      <c r="D4" s="6">
        <f>'[1]L06'!P6</f>
        <v>0</v>
      </c>
    </row>
    <row r="5" spans="1:4" ht="16.5" customHeight="1">
      <c r="A5" s="7" t="s">
        <v>1404</v>
      </c>
      <c r="B5" s="6">
        <v>0</v>
      </c>
      <c r="C5" s="7" t="s">
        <v>1405</v>
      </c>
      <c r="D5" s="6">
        <v>0</v>
      </c>
    </row>
    <row r="6" spans="1:4" ht="16.5" customHeight="1">
      <c r="A6" s="7" t="s">
        <v>1406</v>
      </c>
      <c r="B6" s="6">
        <v>0</v>
      </c>
      <c r="C6" s="7" t="s">
        <v>1407</v>
      </c>
      <c r="D6" s="6">
        <v>0</v>
      </c>
    </row>
    <row r="7" spans="1:4" ht="16.5" customHeight="1">
      <c r="A7" s="7" t="s">
        <v>1408</v>
      </c>
      <c r="B7" s="6">
        <v>0</v>
      </c>
      <c r="C7" s="7"/>
      <c r="D7" s="30"/>
    </row>
    <row r="8" spans="1:4" ht="16.5" customHeight="1">
      <c r="A8" s="7" t="s">
        <v>1409</v>
      </c>
      <c r="B8" s="6">
        <v>0</v>
      </c>
      <c r="C8" s="7"/>
      <c r="D8" s="30"/>
    </row>
    <row r="9" spans="1:4" ht="16.5" customHeight="1">
      <c r="A9" s="7" t="s">
        <v>1410</v>
      </c>
      <c r="B9" s="6">
        <f>B10+B11+B12</f>
        <v>0</v>
      </c>
      <c r="C9" s="7" t="s">
        <v>1411</v>
      </c>
      <c r="D9" s="6">
        <v>0</v>
      </c>
    </row>
    <row r="10" spans="1:4" ht="16.5" customHeight="1">
      <c r="A10" s="7" t="s">
        <v>1412</v>
      </c>
      <c r="B10" s="6">
        <v>0</v>
      </c>
      <c r="C10" s="7"/>
      <c r="D10" s="30"/>
    </row>
    <row r="11" spans="1:4" ht="16.5" customHeight="1">
      <c r="A11" s="7" t="s">
        <v>1413</v>
      </c>
      <c r="B11" s="6">
        <v>0</v>
      </c>
      <c r="C11" s="7"/>
      <c r="D11" s="30"/>
    </row>
    <row r="12" spans="1:4" ht="16.5" customHeight="1">
      <c r="A12" s="7" t="s">
        <v>1414</v>
      </c>
      <c r="B12" s="6">
        <v>0</v>
      </c>
      <c r="C12" s="7"/>
      <c r="D12" s="30"/>
    </row>
    <row r="13" spans="1:4" ht="16.5" customHeight="1">
      <c r="A13" s="7" t="s">
        <v>1415</v>
      </c>
      <c r="B13" s="6">
        <f aca="true" t="shared" si="0" ref="B13:B16">B14</f>
        <v>0</v>
      </c>
      <c r="C13" s="7" t="s">
        <v>1069</v>
      </c>
      <c r="D13" s="6">
        <f>D14</f>
        <v>0</v>
      </c>
    </row>
    <row r="14" spans="1:4" ht="16.5" customHeight="1">
      <c r="A14" s="7" t="s">
        <v>1416</v>
      </c>
      <c r="B14" s="6">
        <f t="shared" si="0"/>
        <v>0</v>
      </c>
      <c r="C14" s="7" t="s">
        <v>1417</v>
      </c>
      <c r="D14" s="6">
        <v>0</v>
      </c>
    </row>
    <row r="15" spans="1:4" ht="16.5" customHeight="1">
      <c r="A15" s="7" t="s">
        <v>1418</v>
      </c>
      <c r="B15" s="6">
        <v>0</v>
      </c>
      <c r="C15" s="7"/>
      <c r="D15" s="30"/>
    </row>
    <row r="16" spans="1:4" ht="16.5" customHeight="1">
      <c r="A16" s="7" t="s">
        <v>1419</v>
      </c>
      <c r="B16" s="6">
        <f t="shared" si="0"/>
        <v>0</v>
      </c>
      <c r="C16" s="7" t="s">
        <v>1420</v>
      </c>
      <c r="D16" s="6">
        <v>0</v>
      </c>
    </row>
    <row r="17" spans="1:4" ht="16.5" customHeight="1">
      <c r="A17" s="7" t="s">
        <v>1175</v>
      </c>
      <c r="B17" s="6">
        <v>0</v>
      </c>
      <c r="C17" s="7"/>
      <c r="D17" s="30"/>
    </row>
    <row r="18" spans="1:4" ht="16.5" customHeight="1">
      <c r="A18" s="7" t="s">
        <v>1421</v>
      </c>
      <c r="B18" s="6">
        <v>0</v>
      </c>
      <c r="C18" s="7" t="s">
        <v>1422</v>
      </c>
      <c r="D18" s="6">
        <v>0</v>
      </c>
    </row>
    <row r="19" spans="1:4" ht="16.5" customHeight="1">
      <c r="A19" s="7" t="s">
        <v>1423</v>
      </c>
      <c r="B19" s="6">
        <v>0</v>
      </c>
      <c r="C19" s="7" t="s">
        <v>1424</v>
      </c>
      <c r="D19" s="6">
        <v>0</v>
      </c>
    </row>
    <row r="20" spans="1:4" ht="16.5" customHeight="1">
      <c r="A20" s="7"/>
      <c r="B20" s="30"/>
      <c r="C20" s="7" t="s">
        <v>1425</v>
      </c>
      <c r="D20" s="6">
        <f>'[1]L06'!Z6</f>
        <v>0</v>
      </c>
    </row>
    <row r="21" spans="1:4" ht="16.5" customHeight="1">
      <c r="A21" s="7"/>
      <c r="B21" s="30"/>
      <c r="C21" s="7" t="s">
        <v>1426</v>
      </c>
      <c r="D21" s="6">
        <f>B22-D4-D5-D6-D9-D13-D16-D18-D19-D20</f>
        <v>0</v>
      </c>
    </row>
    <row r="22" spans="1:4" ht="16.5" customHeight="1">
      <c r="A22" s="5" t="s">
        <v>1427</v>
      </c>
      <c r="B22" s="6">
        <f>SUM(B4:B9,B13,B16,B18:B19)</f>
        <v>0</v>
      </c>
      <c r="C22" s="5" t="s">
        <v>1428</v>
      </c>
      <c r="D22" s="6">
        <f>SUM(D4:D6,D9,D13,D16,D18:D21)</f>
        <v>0</v>
      </c>
    </row>
  </sheetData>
  <sheetProtection/>
  <mergeCells count="2">
    <mergeCell ref="A1:D1"/>
    <mergeCell ref="A2: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冯科强</cp:lastModifiedBy>
  <cp:lastPrinted>2019-12-18T10:44:00Z</cp:lastPrinted>
  <dcterms:created xsi:type="dcterms:W3CDTF">2006-02-14T13:15:00Z</dcterms:created>
  <dcterms:modified xsi:type="dcterms:W3CDTF">2023-10-17T09:11:01Z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95C775EF43444424AE889EBB0D28F421_13</vt:lpwstr>
  </property>
</Properties>
</file>